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vlaamseoverheid.sharepoint.com/sites/dwse-digibanken2/Gedeelde documenten/4.1_Oproep Verlenging/7_Afrekening/Sjablonen/"/>
    </mc:Choice>
  </mc:AlternateContent>
  <xr:revisionPtr revIDLastSave="1" documentId="8_{5CD23449-B256-4685-9A27-8153DAEB0C53}" xr6:coauthVersionLast="47" xr6:coauthVersionMax="47" xr10:uidLastSave="{6197247C-8043-4A08-8F11-C86C0D0775EE}"/>
  <bookViews>
    <workbookView xWindow="390" yWindow="390" windowWidth="21135" windowHeight="11235" tabRatio="836" xr2:uid="{8750E836-9925-4529-811A-E4F21B9C7C70}"/>
  </bookViews>
  <sheets>
    <sheet name="Instructies" sheetId="1" r:id="rId1"/>
    <sheet name="Identificatiegegevens" sheetId="9" r:id="rId2"/>
    <sheet name="Loonkosten" sheetId="2" r:id="rId3"/>
    <sheet name="Werkingskosten" sheetId="4" r:id="rId4"/>
    <sheet name="Externe prestaties" sheetId="5" r:id="rId5"/>
    <sheet name="Investeringskosten" sheetId="6" r:id="rId6"/>
    <sheet name="Ontvangsten" sheetId="8" r:id="rId7"/>
    <sheet name="Totaal Kosten" sheetId="7" r:id="rId8"/>
  </sheets>
  <definedNames>
    <definedName name="_Hlk83820730" localSheetId="0">Instructies!$V$10</definedName>
    <definedName name="Overheidsopdrach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 i="5" l="1"/>
  <c r="L6" i="5"/>
  <c r="L307" i="5"/>
  <c r="L306" i="5"/>
  <c r="L305" i="5"/>
  <c r="L304" i="5"/>
  <c r="L303" i="5"/>
  <c r="L302" i="5"/>
  <c r="L301" i="5"/>
  <c r="L300" i="5"/>
  <c r="L299" i="5"/>
  <c r="L298" i="5"/>
  <c r="L297" i="5"/>
  <c r="L296" i="5"/>
  <c r="L295" i="5"/>
  <c r="L294" i="5"/>
  <c r="L293" i="5"/>
  <c r="L292" i="5"/>
  <c r="L291" i="5"/>
  <c r="L290" i="5"/>
  <c r="L289" i="5"/>
  <c r="L288" i="5"/>
  <c r="L287" i="5"/>
  <c r="L286" i="5"/>
  <c r="L285" i="5"/>
  <c r="L284" i="5"/>
  <c r="L283" i="5"/>
  <c r="L282" i="5"/>
  <c r="L281" i="5"/>
  <c r="L280" i="5"/>
  <c r="L279" i="5"/>
  <c r="L278" i="5"/>
  <c r="L277" i="5"/>
  <c r="L276" i="5"/>
  <c r="L275" i="5"/>
  <c r="L274" i="5"/>
  <c r="L273" i="5"/>
  <c r="L272" i="5"/>
  <c r="L271" i="5"/>
  <c r="L270" i="5"/>
  <c r="L269" i="5"/>
  <c r="L268" i="5"/>
  <c r="L267" i="5"/>
  <c r="L266" i="5"/>
  <c r="L265" i="5"/>
  <c r="L264" i="5"/>
  <c r="L263" i="5"/>
  <c r="L262" i="5"/>
  <c r="L261" i="5"/>
  <c r="L260" i="5"/>
  <c r="L259" i="5"/>
  <c r="L258" i="5"/>
  <c r="L257" i="5"/>
  <c r="L256" i="5"/>
  <c r="L255" i="5"/>
  <c r="L254" i="5"/>
  <c r="L253" i="5"/>
  <c r="L252" i="5"/>
  <c r="L251" i="5"/>
  <c r="L250" i="5"/>
  <c r="L249" i="5"/>
  <c r="L248" i="5"/>
  <c r="L247" i="5"/>
  <c r="L246" i="5"/>
  <c r="L245" i="5"/>
  <c r="L244" i="5"/>
  <c r="L243" i="5"/>
  <c r="L242" i="5"/>
  <c r="L241" i="5"/>
  <c r="L240" i="5"/>
  <c r="L239" i="5"/>
  <c r="L238" i="5"/>
  <c r="L237" i="5"/>
  <c r="L236" i="5"/>
  <c r="L235" i="5"/>
  <c r="L234" i="5"/>
  <c r="L233" i="5"/>
  <c r="L232" i="5"/>
  <c r="L231" i="5"/>
  <c r="L230" i="5"/>
  <c r="L229" i="5"/>
  <c r="L228" i="5"/>
  <c r="L227" i="5"/>
  <c r="L226" i="5"/>
  <c r="L225" i="5"/>
  <c r="L224" i="5"/>
  <c r="L223" i="5"/>
  <c r="L222" i="5"/>
  <c r="L221" i="5"/>
  <c r="L220" i="5"/>
  <c r="L219" i="5"/>
  <c r="L218" i="5"/>
  <c r="L217" i="5"/>
  <c r="L216" i="5"/>
  <c r="L215" i="5"/>
  <c r="L214" i="5"/>
  <c r="L213" i="5"/>
  <c r="L212" i="5"/>
  <c r="L211" i="5"/>
  <c r="L210" i="5"/>
  <c r="L209" i="5"/>
  <c r="L208" i="5"/>
  <c r="L207" i="5"/>
  <c r="L206" i="5"/>
  <c r="L205" i="5"/>
  <c r="L204" i="5"/>
  <c r="L203" i="5"/>
  <c r="L202" i="5"/>
  <c r="L201" i="5"/>
  <c r="L200" i="5"/>
  <c r="L199" i="5"/>
  <c r="L198" i="5"/>
  <c r="L197" i="5"/>
  <c r="L196" i="5"/>
  <c r="L195" i="5"/>
  <c r="L194" i="5"/>
  <c r="L193" i="5"/>
  <c r="L192" i="5"/>
  <c r="L191" i="5"/>
  <c r="L190" i="5"/>
  <c r="L189" i="5"/>
  <c r="L188" i="5"/>
  <c r="L187" i="5"/>
  <c r="L186" i="5"/>
  <c r="L185" i="5"/>
  <c r="L184" i="5"/>
  <c r="L183" i="5"/>
  <c r="L182" i="5"/>
  <c r="L181" i="5"/>
  <c r="L180" i="5"/>
  <c r="L179" i="5"/>
  <c r="L178" i="5"/>
  <c r="L177" i="5"/>
  <c r="L176" i="5"/>
  <c r="L175" i="5"/>
  <c r="L174" i="5"/>
  <c r="L173" i="5"/>
  <c r="L172" i="5"/>
  <c r="L171" i="5"/>
  <c r="L170" i="5"/>
  <c r="L169" i="5"/>
  <c r="L168" i="5"/>
  <c r="L167" i="5"/>
  <c r="L166" i="5"/>
  <c r="L165" i="5"/>
  <c r="L164" i="5"/>
  <c r="L163" i="5"/>
  <c r="L162" i="5"/>
  <c r="L161" i="5"/>
  <c r="L160" i="5"/>
  <c r="L159" i="5"/>
  <c r="L158" i="5"/>
  <c r="L157" i="5"/>
  <c r="L156" i="5"/>
  <c r="L155" i="5"/>
  <c r="L154" i="5"/>
  <c r="L153" i="5"/>
  <c r="L152" i="5"/>
  <c r="L151" i="5"/>
  <c r="L150" i="5"/>
  <c r="L149" i="5"/>
  <c r="L148" i="5"/>
  <c r="L147" i="5"/>
  <c r="L146" i="5"/>
  <c r="L145" i="5"/>
  <c r="L144" i="5"/>
  <c r="L143" i="5"/>
  <c r="L142" i="5"/>
  <c r="L141" i="5"/>
  <c r="L140" i="5"/>
  <c r="L139" i="5"/>
  <c r="L138" i="5"/>
  <c r="L137" i="5"/>
  <c r="L136" i="5"/>
  <c r="L135" i="5"/>
  <c r="L134" i="5"/>
  <c r="L133" i="5"/>
  <c r="L132" i="5"/>
  <c r="L131" i="5"/>
  <c r="L130" i="5"/>
  <c r="L129" i="5"/>
  <c r="L128" i="5"/>
  <c r="L127" i="5"/>
  <c r="L126" i="5"/>
  <c r="L125" i="5"/>
  <c r="L124" i="5"/>
  <c r="L123" i="5"/>
  <c r="L122" i="5"/>
  <c r="L121" i="5"/>
  <c r="L120" i="5"/>
  <c r="L119" i="5"/>
  <c r="L118" i="5"/>
  <c r="L117" i="5"/>
  <c r="L116" i="5"/>
  <c r="L115" i="5"/>
  <c r="L114" i="5"/>
  <c r="L113" i="5"/>
  <c r="L112" i="5"/>
  <c r="L111" i="5"/>
  <c r="L110" i="5"/>
  <c r="L109" i="5"/>
  <c r="L108" i="5"/>
  <c r="S10" i="2"/>
  <c r="S11" i="2"/>
  <c r="S12" i="2"/>
  <c r="S13" i="2"/>
  <c r="S14"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125" i="2"/>
  <c r="S126" i="2"/>
  <c r="S127" i="2"/>
  <c r="S128" i="2"/>
  <c r="S129" i="2"/>
  <c r="S130" i="2"/>
  <c r="S131" i="2"/>
  <c r="S132" i="2"/>
  <c r="S133" i="2"/>
  <c r="S134" i="2"/>
  <c r="S135" i="2"/>
  <c r="S136" i="2"/>
  <c r="S137" i="2"/>
  <c r="S138" i="2"/>
  <c r="S139" i="2"/>
  <c r="S140" i="2"/>
  <c r="S141" i="2"/>
  <c r="S142" i="2"/>
  <c r="S143" i="2"/>
  <c r="S144" i="2"/>
  <c r="S145" i="2"/>
  <c r="S146" i="2"/>
  <c r="S147" i="2"/>
  <c r="S148" i="2"/>
  <c r="S149" i="2"/>
  <c r="S150" i="2"/>
  <c r="S151" i="2"/>
  <c r="S152" i="2"/>
  <c r="S153" i="2"/>
  <c r="S154" i="2"/>
  <c r="S155" i="2"/>
  <c r="S156" i="2"/>
  <c r="S157" i="2"/>
  <c r="S158" i="2"/>
  <c r="S159" i="2"/>
  <c r="S160" i="2"/>
  <c r="S161" i="2"/>
  <c r="S162" i="2"/>
  <c r="S163" i="2"/>
  <c r="S164" i="2"/>
  <c r="S165" i="2"/>
  <c r="S166" i="2"/>
  <c r="S167" i="2"/>
  <c r="S168" i="2"/>
  <c r="S169" i="2"/>
  <c r="S170" i="2"/>
  <c r="S171" i="2"/>
  <c r="S172" i="2"/>
  <c r="S173" i="2"/>
  <c r="S174" i="2"/>
  <c r="S175" i="2"/>
  <c r="S176" i="2"/>
  <c r="S177" i="2"/>
  <c r="S178" i="2"/>
  <c r="S179" i="2"/>
  <c r="S180" i="2"/>
  <c r="S181" i="2"/>
  <c r="S182" i="2"/>
  <c r="S183" i="2"/>
  <c r="S184" i="2"/>
  <c r="S185" i="2"/>
  <c r="S186" i="2"/>
  <c r="S187" i="2"/>
  <c r="S188" i="2"/>
  <c r="S189" i="2"/>
  <c r="S190" i="2"/>
  <c r="S191" i="2"/>
  <c r="S192" i="2"/>
  <c r="S193" i="2"/>
  <c r="S194" i="2"/>
  <c r="S195" i="2"/>
  <c r="S196" i="2"/>
  <c r="S197" i="2"/>
  <c r="S198" i="2"/>
  <c r="S199" i="2"/>
  <c r="S200" i="2"/>
  <c r="S201" i="2"/>
  <c r="S202" i="2"/>
  <c r="S203" i="2"/>
  <c r="S204" i="2"/>
  <c r="S205" i="2"/>
  <c r="S206" i="2"/>
  <c r="S207" i="2"/>
  <c r="S208" i="2"/>
  <c r="U7" i="2"/>
  <c r="M24" i="9"/>
  <c r="E24" i="9" a="1"/>
  <c r="E24" i="9" s="1"/>
  <c r="E14" i="9" a="1"/>
  <c r="E14" i="9" s="1"/>
  <c r="E15" i="9" a="1"/>
  <c r="E15" i="9" s="1"/>
  <c r="E16" i="9" a="1"/>
  <c r="E16" i="9" s="1"/>
  <c r="E17" i="9" a="1"/>
  <c r="E17" i="9" s="1"/>
  <c r="E18" i="9" a="1"/>
  <c r="E18" i="9" s="1"/>
  <c r="E19" i="9" a="1"/>
  <c r="E19" i="9" s="1"/>
  <c r="E20" i="9" a="1"/>
  <c r="E20" i="9" s="1"/>
  <c r="E21" i="9" a="1"/>
  <c r="E21" i="9" s="1"/>
  <c r="E22" i="9" a="1"/>
  <c r="E22" i="9" s="1"/>
  <c r="E23" i="9" a="1"/>
  <c r="E23" i="9" s="1"/>
  <c r="E25" i="9" a="1"/>
  <c r="E25" i="9" s="1"/>
  <c r="E26" i="9" a="1"/>
  <c r="E26" i="9" s="1"/>
  <c r="E27" i="9" a="1"/>
  <c r="E27" i="9" s="1"/>
  <c r="E28" i="9" a="1"/>
  <c r="E28" i="9" s="1"/>
  <c r="E29" i="9" a="1"/>
  <c r="E29" i="9" s="1"/>
  <c r="E30" i="9" a="1"/>
  <c r="E30" i="9" s="1"/>
  <c r="E31" i="9" a="1"/>
  <c r="E31" i="9" s="1"/>
  <c r="E32" i="9" a="1"/>
  <c r="E32" i="9" s="1"/>
  <c r="E33" i="9" a="1"/>
  <c r="E33" i="9" s="1"/>
  <c r="E34" i="9" a="1"/>
  <c r="E34" i="9" s="1"/>
  <c r="E35" i="9" a="1"/>
  <c r="E35" i="9" s="1"/>
  <c r="E36" i="9" a="1"/>
  <c r="E36" i="9" s="1"/>
  <c r="E37" i="9" a="1"/>
  <c r="E37" i="9" s="1"/>
  <c r="E38" i="9" a="1"/>
  <c r="E38" i="9" s="1"/>
  <c r="E39" i="9" a="1"/>
  <c r="E39" i="9" s="1"/>
  <c r="E40" i="9" a="1"/>
  <c r="E40" i="9" s="1"/>
  <c r="E41" i="9" a="1"/>
  <c r="E41" i="9" s="1"/>
  <c r="E42" i="9" a="1"/>
  <c r="E42" i="9" s="1"/>
  <c r="E43" i="9" a="1"/>
  <c r="E43" i="9" s="1"/>
  <c r="E44" i="9" a="1"/>
  <c r="E44" i="9" s="1"/>
  <c r="E45" i="9" a="1"/>
  <c r="E45" i="9" s="1"/>
  <c r="E46" i="9" a="1"/>
  <c r="E46" i="9" s="1"/>
  <c r="E47" i="9" a="1"/>
  <c r="E47" i="9" s="1"/>
  <c r="E48" i="9" a="1"/>
  <c r="E48" i="9" s="1"/>
  <c r="E49" i="9" a="1"/>
  <c r="E49" i="9" s="1"/>
  <c r="E50" i="9" a="1"/>
  <c r="E50" i="9" s="1"/>
  <c r="E51" i="9" a="1"/>
  <c r="E51" i="9" s="1"/>
  <c r="E52" i="9" a="1"/>
  <c r="E52" i="9" s="1"/>
  <c r="E53" i="9" a="1"/>
  <c r="E53" i="9" s="1"/>
  <c r="E54" i="9" a="1"/>
  <c r="E54" i="9" s="1"/>
  <c r="E55" i="9" a="1"/>
  <c r="E55" i="9" s="1"/>
  <c r="E56" i="9" a="1"/>
  <c r="E56" i="9" s="1"/>
  <c r="E57" i="9" a="1"/>
  <c r="E57" i="9" s="1"/>
  <c r="E58" i="9" a="1"/>
  <c r="E58" i="9" s="1"/>
  <c r="E59" i="9" a="1"/>
  <c r="E59" i="9" s="1"/>
  <c r="E60" i="9" a="1"/>
  <c r="E60" i="9" s="1"/>
  <c r="E61" i="9" a="1"/>
  <c r="E61" i="9" s="1"/>
  <c r="E62" i="9" a="1"/>
  <c r="E62" i="9" s="1"/>
  <c r="E63" i="9" a="1"/>
  <c r="E63" i="9" s="1"/>
  <c r="E64" i="9" a="1"/>
  <c r="E64" i="9" s="1"/>
  <c r="E65" i="9" a="1"/>
  <c r="E65" i="9" s="1"/>
  <c r="E66" i="9" a="1"/>
  <c r="E66" i="9" s="1"/>
  <c r="E67" i="9" a="1"/>
  <c r="E67" i="9" s="1"/>
  <c r="E68" i="9" a="1"/>
  <c r="E68" i="9" s="1"/>
  <c r="E69" i="9" a="1"/>
  <c r="E69" i="9" s="1"/>
  <c r="E70" i="9" a="1"/>
  <c r="E70" i="9" s="1"/>
  <c r="E71" i="9" a="1"/>
  <c r="E71" i="9" s="1"/>
  <c r="E72" i="9" a="1"/>
  <c r="E72" i="9" s="1"/>
  <c r="E73" i="9" a="1"/>
  <c r="E73" i="9" s="1"/>
  <c r="E74" i="9" a="1"/>
  <c r="E74" i="9" s="1"/>
  <c r="E75" i="9" a="1"/>
  <c r="E75" i="9" s="1"/>
  <c r="E76" i="9" a="1"/>
  <c r="E76" i="9" s="1"/>
  <c r="E77" i="9" a="1"/>
  <c r="E77" i="9" s="1"/>
  <c r="E78" i="9" a="1"/>
  <c r="E78" i="9" s="1"/>
  <c r="E79" i="9" a="1"/>
  <c r="E79" i="9" s="1"/>
  <c r="E80" i="9" a="1"/>
  <c r="E80" i="9" s="1"/>
  <c r="E81" i="9" a="1"/>
  <c r="E81" i="9" s="1"/>
  <c r="E82" i="9" a="1"/>
  <c r="E82" i="9" s="1"/>
  <c r="E83" i="9" a="1"/>
  <c r="E83" i="9" s="1"/>
  <c r="E84" i="9" a="1"/>
  <c r="E84" i="9" s="1"/>
  <c r="E85" i="9" a="1"/>
  <c r="E85" i="9" s="1"/>
  <c r="E86" i="9" a="1"/>
  <c r="E86" i="9" s="1"/>
  <c r="E87" i="9" a="1"/>
  <c r="E87" i="9" s="1"/>
  <c r="E88" i="9" a="1"/>
  <c r="E88" i="9" s="1"/>
  <c r="E89" i="9" a="1"/>
  <c r="E89" i="9" s="1"/>
  <c r="E90" i="9" a="1"/>
  <c r="E90" i="9" s="1"/>
  <c r="E91" i="9" a="1"/>
  <c r="E91" i="9" s="1"/>
  <c r="E92" i="9" a="1"/>
  <c r="E92" i="9" s="1"/>
  <c r="E93" i="9" a="1"/>
  <c r="E93" i="9" s="1"/>
  <c r="E94" i="9" a="1"/>
  <c r="E94" i="9" s="1"/>
  <c r="E95" i="9" a="1"/>
  <c r="E95" i="9" s="1"/>
  <c r="E96" i="9" a="1"/>
  <c r="E96" i="9" s="1"/>
  <c r="E97" i="9" a="1"/>
  <c r="E97" i="9" s="1"/>
  <c r="E98" i="9" a="1"/>
  <c r="E98" i="9" s="1"/>
  <c r="E99" i="9" a="1"/>
  <c r="E99" i="9" s="1"/>
  <c r="E100" i="9" a="1"/>
  <c r="E100" i="9" s="1"/>
  <c r="E101" i="9" a="1"/>
  <c r="E101" i="9" s="1"/>
  <c r="E102" i="9" a="1"/>
  <c r="E102" i="9" s="1"/>
  <c r="E103" i="9" a="1"/>
  <c r="E103" i="9" s="1"/>
  <c r="E104" i="9" a="1"/>
  <c r="E104" i="9" s="1"/>
  <c r="E105" i="9" a="1"/>
  <c r="E105" i="9" s="1"/>
  <c r="E106" i="9" a="1"/>
  <c r="E106" i="9" s="1"/>
  <c r="E107" i="9" a="1"/>
  <c r="E107" i="9" s="1"/>
  <c r="E108" i="9" a="1"/>
  <c r="E108" i="9" s="1"/>
  <c r="E109" i="9" a="1"/>
  <c r="E109" i="9" s="1"/>
  <c r="E110" i="9" a="1"/>
  <c r="E110" i="9" s="1"/>
  <c r="E111" i="9" a="1"/>
  <c r="E111" i="9" s="1"/>
  <c r="E112" i="9" a="1"/>
  <c r="E112" i="9" s="1"/>
  <c r="E113" i="9" a="1"/>
  <c r="E113" i="9" s="1"/>
  <c r="E114" i="9" a="1"/>
  <c r="E114" i="9" s="1"/>
  <c r="E115" i="9" a="1"/>
  <c r="E115" i="9" s="1"/>
  <c r="E116" i="9" a="1"/>
  <c r="E116" i="9" s="1"/>
  <c r="E117" i="9" a="1"/>
  <c r="E117" i="9" s="1"/>
  <c r="E118" i="9" a="1"/>
  <c r="E118" i="9" s="1"/>
  <c r="E119" i="9" a="1"/>
  <c r="E119" i="9" s="1"/>
  <c r="E120" i="9" a="1"/>
  <c r="E120" i="9" s="1"/>
  <c r="E121" i="9" a="1"/>
  <c r="E121" i="9" s="1"/>
  <c r="E122" i="9" a="1"/>
  <c r="E122" i="9" s="1"/>
  <c r="E123" i="9" a="1"/>
  <c r="E123" i="9" s="1"/>
  <c r="E124" i="9" a="1"/>
  <c r="E124" i="9" s="1"/>
  <c r="E125" i="9" a="1"/>
  <c r="E125" i="9" s="1"/>
  <c r="E126" i="9" a="1"/>
  <c r="E126" i="9" s="1"/>
  <c r="E127" i="9" a="1"/>
  <c r="E127" i="9" s="1"/>
  <c r="E128" i="9" a="1"/>
  <c r="E128" i="9" s="1"/>
  <c r="E129" i="9" a="1"/>
  <c r="E129" i="9" s="1"/>
  <c r="E130" i="9" a="1"/>
  <c r="E130" i="9" s="1"/>
  <c r="E131" i="9" a="1"/>
  <c r="E131" i="9" s="1"/>
  <c r="E132" i="9" a="1"/>
  <c r="E132" i="9" s="1"/>
  <c r="E133" i="9" a="1"/>
  <c r="E133" i="9" s="1"/>
  <c r="E134" i="9" a="1"/>
  <c r="E134" i="9" s="1"/>
  <c r="E135" i="9" a="1"/>
  <c r="E135" i="9" s="1"/>
  <c r="E136" i="9" a="1"/>
  <c r="E136" i="9" s="1"/>
  <c r="E137" i="9" a="1"/>
  <c r="E137" i="9" s="1"/>
  <c r="E138" i="9" a="1"/>
  <c r="E138" i="9" s="1"/>
  <c r="E139" i="9" a="1"/>
  <c r="E139" i="9" s="1"/>
  <c r="E140" i="9" a="1"/>
  <c r="E140" i="9" s="1"/>
  <c r="E141" i="9" a="1"/>
  <c r="E141" i="9" s="1"/>
  <c r="E142" i="9" a="1"/>
  <c r="E142" i="9" s="1"/>
  <c r="E143" i="9" a="1"/>
  <c r="E143" i="9" s="1"/>
  <c r="B25" i="7"/>
  <c r="B24" i="7"/>
  <c r="B22" i="7"/>
  <c r="C25" i="7"/>
  <c r="C24" i="7"/>
  <c r="C23" i="7"/>
  <c r="C22" i="7"/>
  <c r="H25" i="7" l="1"/>
  <c r="H24" i="7"/>
  <c r="H23" i="7"/>
  <c r="G22" i="7"/>
  <c r="H22" i="7" s="1"/>
  <c r="K6" i="8"/>
  <c r="C12" i="7" s="1"/>
  <c r="N6" i="4"/>
  <c r="C8" i="7" s="1"/>
  <c r="P6" i="6"/>
  <c r="C10" i="7" s="1"/>
  <c r="N42" i="6"/>
  <c r="N44" i="6"/>
  <c r="N45" i="6"/>
  <c r="N46" i="6"/>
  <c r="N47" i="6"/>
  <c r="N48" i="6"/>
  <c r="N49" i="6"/>
  <c r="N50" i="6"/>
  <c r="N51" i="6"/>
  <c r="N52" i="6"/>
  <c r="N53" i="6"/>
  <c r="N56" i="6"/>
  <c r="N58" i="6"/>
  <c r="N59" i="6"/>
  <c r="N60" i="6"/>
  <c r="N61" i="6"/>
  <c r="N62" i="6"/>
  <c r="N63" i="6"/>
  <c r="N64" i="6"/>
  <c r="N65" i="6"/>
  <c r="N66" i="6"/>
  <c r="N67" i="6"/>
  <c r="N70" i="6"/>
  <c r="N72" i="6"/>
  <c r="N73" i="6"/>
  <c r="N74" i="6"/>
  <c r="N75" i="6"/>
  <c r="N76" i="6"/>
  <c r="N77" i="6"/>
  <c r="N78" i="6"/>
  <c r="N79" i="6"/>
  <c r="N80" i="6"/>
  <c r="N81" i="6"/>
  <c r="N84" i="6"/>
  <c r="N86" i="6"/>
  <c r="N87" i="6"/>
  <c r="N88" i="6"/>
  <c r="N89" i="6"/>
  <c r="N90" i="6"/>
  <c r="N91" i="6"/>
  <c r="N92" i="6"/>
  <c r="N93" i="6"/>
  <c r="N94" i="6"/>
  <c r="N95" i="6"/>
  <c r="N98" i="6"/>
  <c r="N100" i="6"/>
  <c r="N101" i="6"/>
  <c r="N102" i="6"/>
  <c r="N103" i="6"/>
  <c r="N104" i="6"/>
  <c r="N105" i="6"/>
  <c r="N106" i="6"/>
  <c r="N107" i="6"/>
  <c r="C9" i="7"/>
  <c r="S17" i="9"/>
  <c r="S18" i="9"/>
  <c r="S19" i="9"/>
  <c r="S20" i="9"/>
  <c r="S21" i="9"/>
  <c r="S22" i="9"/>
  <c r="S23" i="9"/>
  <c r="S24" i="9"/>
  <c r="S25" i="9"/>
  <c r="S26" i="9"/>
  <c r="S27" i="9"/>
  <c r="S28" i="9"/>
  <c r="S29" i="9"/>
  <c r="S30" i="9"/>
  <c r="S31" i="9"/>
  <c r="S32" i="9"/>
  <c r="S33" i="9"/>
  <c r="S34" i="9"/>
  <c r="S36" i="9"/>
  <c r="S37" i="9"/>
  <c r="S38" i="9"/>
  <c r="S39" i="9"/>
  <c r="S40" i="9"/>
  <c r="S41" i="9"/>
  <c r="S42" i="9"/>
  <c r="S43" i="9"/>
  <c r="S44" i="9"/>
  <c r="S45" i="9"/>
  <c r="S46" i="9"/>
  <c r="S47" i="9"/>
  <c r="S48" i="9"/>
  <c r="S49" i="9"/>
  <c r="S50" i="9"/>
  <c r="S51" i="9"/>
  <c r="S52" i="9"/>
  <c r="S53" i="9"/>
  <c r="S54" i="9"/>
  <c r="S55" i="9"/>
  <c r="S56" i="9"/>
  <c r="S57" i="9"/>
  <c r="S58" i="9"/>
  <c r="S59" i="9"/>
  <c r="S60" i="9"/>
  <c r="S61" i="9"/>
  <c r="S62" i="9"/>
  <c r="S63" i="9"/>
  <c r="S64" i="9"/>
  <c r="S65" i="9"/>
  <c r="S66" i="9"/>
  <c r="S67" i="9"/>
  <c r="S68" i="9"/>
  <c r="S69" i="9"/>
  <c r="S70" i="9"/>
  <c r="S71" i="9"/>
  <c r="S72" i="9"/>
  <c r="S73" i="9"/>
  <c r="S74" i="9"/>
  <c r="S75" i="9"/>
  <c r="S76" i="9"/>
  <c r="S77" i="9"/>
  <c r="S78" i="9"/>
  <c r="S79" i="9"/>
  <c r="S80" i="9"/>
  <c r="S81" i="9"/>
  <c r="S82" i="9"/>
  <c r="S83" i="9"/>
  <c r="S84" i="9"/>
  <c r="S85" i="9"/>
  <c r="S86" i="9"/>
  <c r="S87" i="9"/>
  <c r="S88" i="9"/>
  <c r="S89" i="9"/>
  <c r="S90" i="9"/>
  <c r="S91" i="9"/>
  <c r="S92" i="9"/>
  <c r="S93" i="9"/>
  <c r="S94" i="9"/>
  <c r="S95" i="9"/>
  <c r="S96" i="9"/>
  <c r="S97" i="9"/>
  <c r="S98" i="9"/>
  <c r="S99" i="9"/>
  <c r="S100" i="9"/>
  <c r="S101" i="9"/>
  <c r="S102" i="9"/>
  <c r="S103" i="9"/>
  <c r="S104" i="9"/>
  <c r="S105" i="9"/>
  <c r="S106" i="9"/>
  <c r="S107" i="9"/>
  <c r="S108" i="9"/>
  <c r="S109" i="9"/>
  <c r="S110" i="9"/>
  <c r="S111" i="9"/>
  <c r="S112" i="9"/>
  <c r="S113" i="9"/>
  <c r="S114" i="9"/>
  <c r="S115" i="9"/>
  <c r="S116" i="9"/>
  <c r="S117" i="9"/>
  <c r="S118" i="9"/>
  <c r="S119" i="9"/>
  <c r="S120" i="9"/>
  <c r="S121" i="9"/>
  <c r="S122" i="9"/>
  <c r="S123" i="9"/>
  <c r="S124" i="9"/>
  <c r="S125" i="9"/>
  <c r="S126" i="9"/>
  <c r="S127" i="9"/>
  <c r="S128" i="9"/>
  <c r="S129" i="9"/>
  <c r="S130" i="9"/>
  <c r="S131" i="9"/>
  <c r="S132" i="9"/>
  <c r="S133" i="9"/>
  <c r="S134" i="9"/>
  <c r="S135" i="9"/>
  <c r="S136" i="9"/>
  <c r="S137" i="9"/>
  <c r="S138" i="9"/>
  <c r="S139" i="9"/>
  <c r="S140" i="9"/>
  <c r="S141" i="9"/>
  <c r="S142" i="9"/>
  <c r="R14" i="9"/>
  <c r="R15" i="9"/>
  <c r="R16" i="9"/>
  <c r="R17" i="9"/>
  <c r="R18" i="9"/>
  <c r="R19" i="9"/>
  <c r="R20" i="9"/>
  <c r="R21" i="9"/>
  <c r="R22" i="9"/>
  <c r="R23" i="9"/>
  <c r="R24" i="9"/>
  <c r="R25" i="9"/>
  <c r="R26" i="9"/>
  <c r="R27" i="9"/>
  <c r="R28" i="9"/>
  <c r="R29" i="9"/>
  <c r="R30" i="9"/>
  <c r="R31" i="9"/>
  <c r="R32" i="9"/>
  <c r="R33" i="9"/>
  <c r="R34" i="9"/>
  <c r="R35" i="9"/>
  <c r="R36" i="9"/>
  <c r="R37" i="9"/>
  <c r="R38" i="9"/>
  <c r="R39" i="9"/>
  <c r="R40" i="9"/>
  <c r="R41" i="9"/>
  <c r="R42" i="9"/>
  <c r="R43" i="9"/>
  <c r="R44" i="9"/>
  <c r="R45" i="9"/>
  <c r="R46" i="9"/>
  <c r="R47" i="9"/>
  <c r="R48" i="9"/>
  <c r="R49" i="9"/>
  <c r="R50" i="9"/>
  <c r="R51" i="9"/>
  <c r="R52" i="9"/>
  <c r="R53" i="9"/>
  <c r="R54" i="9"/>
  <c r="R55" i="9"/>
  <c r="R56" i="9"/>
  <c r="R57" i="9"/>
  <c r="R58" i="9"/>
  <c r="R59" i="9"/>
  <c r="R60" i="9"/>
  <c r="R61" i="9"/>
  <c r="R62" i="9"/>
  <c r="R63" i="9"/>
  <c r="R64" i="9"/>
  <c r="R65" i="9"/>
  <c r="R66" i="9"/>
  <c r="R67" i="9"/>
  <c r="R68" i="9"/>
  <c r="R69" i="9"/>
  <c r="R70" i="9"/>
  <c r="R71" i="9"/>
  <c r="R72" i="9"/>
  <c r="R73" i="9"/>
  <c r="R74" i="9"/>
  <c r="R75" i="9"/>
  <c r="R76" i="9"/>
  <c r="R77" i="9"/>
  <c r="R78" i="9"/>
  <c r="R79" i="9"/>
  <c r="R80" i="9"/>
  <c r="R81" i="9"/>
  <c r="R82" i="9"/>
  <c r="R83" i="9"/>
  <c r="R84" i="9"/>
  <c r="R85" i="9"/>
  <c r="R86" i="9"/>
  <c r="R87" i="9"/>
  <c r="R88" i="9"/>
  <c r="R89" i="9"/>
  <c r="R90" i="9"/>
  <c r="R91" i="9"/>
  <c r="R92" i="9"/>
  <c r="R93" i="9"/>
  <c r="R94" i="9"/>
  <c r="R95" i="9"/>
  <c r="R96" i="9"/>
  <c r="R97" i="9"/>
  <c r="R98" i="9"/>
  <c r="R99" i="9"/>
  <c r="R100" i="9"/>
  <c r="R101" i="9"/>
  <c r="R102" i="9"/>
  <c r="R103" i="9"/>
  <c r="R104" i="9"/>
  <c r="R105" i="9"/>
  <c r="R106" i="9"/>
  <c r="R107" i="9"/>
  <c r="R108" i="9"/>
  <c r="R109" i="9"/>
  <c r="R110" i="9"/>
  <c r="R111" i="9"/>
  <c r="R112" i="9"/>
  <c r="R113" i="9"/>
  <c r="R114" i="9"/>
  <c r="R115" i="9"/>
  <c r="R116" i="9"/>
  <c r="R117" i="9"/>
  <c r="R118" i="9"/>
  <c r="R119" i="9"/>
  <c r="R120" i="9"/>
  <c r="R121" i="9"/>
  <c r="R122" i="9"/>
  <c r="R123" i="9"/>
  <c r="R124" i="9"/>
  <c r="R125" i="9"/>
  <c r="R126" i="9"/>
  <c r="R127" i="9"/>
  <c r="R128" i="9"/>
  <c r="R129" i="9"/>
  <c r="R130" i="9"/>
  <c r="R131" i="9"/>
  <c r="R132" i="9"/>
  <c r="R133" i="9"/>
  <c r="R134" i="9"/>
  <c r="R135" i="9"/>
  <c r="R136" i="9"/>
  <c r="R137" i="9"/>
  <c r="R138" i="9"/>
  <c r="R139" i="9"/>
  <c r="R140" i="9"/>
  <c r="R141" i="9"/>
  <c r="R142" i="9"/>
  <c r="R143" i="9"/>
  <c r="Q14" i="9"/>
  <c r="Q15" i="9"/>
  <c r="Q16" i="9"/>
  <c r="Q17" i="9"/>
  <c r="Q18" i="9"/>
  <c r="Q19" i="9"/>
  <c r="Q20" i="9"/>
  <c r="Q21" i="9"/>
  <c r="Q22" i="9"/>
  <c r="Q23" i="9"/>
  <c r="Q24" i="9"/>
  <c r="Q25" i="9"/>
  <c r="Q26" i="9"/>
  <c r="Q27" i="9"/>
  <c r="Q28" i="9"/>
  <c r="Q29" i="9"/>
  <c r="Q30" i="9"/>
  <c r="Q31" i="9"/>
  <c r="Q32" i="9"/>
  <c r="Q33" i="9"/>
  <c r="Q34" i="9"/>
  <c r="Q35" i="9"/>
  <c r="Q36" i="9"/>
  <c r="Q37" i="9"/>
  <c r="Q38" i="9"/>
  <c r="Q39" i="9"/>
  <c r="Q40" i="9"/>
  <c r="Q41" i="9"/>
  <c r="Q42" i="9"/>
  <c r="Q43" i="9"/>
  <c r="Q44" i="9"/>
  <c r="Q45" i="9"/>
  <c r="Q46" i="9"/>
  <c r="Q47" i="9"/>
  <c r="Q48" i="9"/>
  <c r="Q49" i="9"/>
  <c r="Q50" i="9"/>
  <c r="Q51" i="9"/>
  <c r="Q52" i="9"/>
  <c r="Q53" i="9"/>
  <c r="Q54" i="9"/>
  <c r="Q55" i="9"/>
  <c r="Q56" i="9"/>
  <c r="Q57" i="9"/>
  <c r="Q58" i="9"/>
  <c r="Q59" i="9"/>
  <c r="Q60" i="9"/>
  <c r="Q61" i="9"/>
  <c r="Q62" i="9"/>
  <c r="Q63" i="9"/>
  <c r="Q64" i="9"/>
  <c r="Q65" i="9"/>
  <c r="Q66" i="9"/>
  <c r="Q67" i="9"/>
  <c r="Q68" i="9"/>
  <c r="Q69" i="9"/>
  <c r="Q70" i="9"/>
  <c r="Q71" i="9"/>
  <c r="Q72" i="9"/>
  <c r="Q73" i="9"/>
  <c r="Q74" i="9"/>
  <c r="Q75" i="9"/>
  <c r="Q76" i="9"/>
  <c r="Q77" i="9"/>
  <c r="Q78" i="9"/>
  <c r="Q79" i="9"/>
  <c r="Q80" i="9"/>
  <c r="Q81" i="9"/>
  <c r="Q82" i="9"/>
  <c r="Q83" i="9"/>
  <c r="Q84" i="9"/>
  <c r="Q85" i="9"/>
  <c r="Q86" i="9"/>
  <c r="Q87" i="9"/>
  <c r="Q88" i="9"/>
  <c r="Q89" i="9"/>
  <c r="Q90" i="9"/>
  <c r="Q91" i="9"/>
  <c r="Q92" i="9"/>
  <c r="Q93" i="9"/>
  <c r="Q94" i="9"/>
  <c r="Q95" i="9"/>
  <c r="Q96" i="9"/>
  <c r="Q97" i="9"/>
  <c r="Q98" i="9"/>
  <c r="Q99" i="9"/>
  <c r="Q100" i="9"/>
  <c r="Q101" i="9"/>
  <c r="Q102" i="9"/>
  <c r="Q103" i="9"/>
  <c r="Q104" i="9"/>
  <c r="Q105" i="9"/>
  <c r="Q106" i="9"/>
  <c r="Q107" i="9"/>
  <c r="Q108" i="9"/>
  <c r="Q109" i="9"/>
  <c r="Q110" i="9"/>
  <c r="Q111" i="9"/>
  <c r="Q112" i="9"/>
  <c r="Q113" i="9"/>
  <c r="Q114" i="9"/>
  <c r="Q115" i="9"/>
  <c r="Q116" i="9"/>
  <c r="Q117" i="9"/>
  <c r="Q118" i="9"/>
  <c r="Q119" i="9"/>
  <c r="Q120" i="9"/>
  <c r="Q121" i="9"/>
  <c r="Q122" i="9"/>
  <c r="Q123" i="9"/>
  <c r="Q124" i="9"/>
  <c r="Q125" i="9"/>
  <c r="Q126" i="9"/>
  <c r="Q127" i="9"/>
  <c r="Q128" i="9"/>
  <c r="Q129" i="9"/>
  <c r="Q130" i="9"/>
  <c r="Q131" i="9"/>
  <c r="Q132" i="9"/>
  <c r="Q133" i="9"/>
  <c r="Q134" i="9"/>
  <c r="Q135" i="9"/>
  <c r="Q136" i="9"/>
  <c r="Q137" i="9"/>
  <c r="Q138" i="9"/>
  <c r="Q139" i="9"/>
  <c r="Q140" i="9"/>
  <c r="Q141" i="9"/>
  <c r="Q142" i="9"/>
  <c r="Q143" i="9"/>
  <c r="P14" i="9"/>
  <c r="P15" i="9"/>
  <c r="P16" i="9"/>
  <c r="P17" i="9"/>
  <c r="P18" i="9"/>
  <c r="P19" i="9"/>
  <c r="P20" i="9"/>
  <c r="P21" i="9"/>
  <c r="P22" i="9"/>
  <c r="P23" i="9"/>
  <c r="P24" i="9"/>
  <c r="P25" i="9"/>
  <c r="P26" i="9"/>
  <c r="P27" i="9"/>
  <c r="P28" i="9"/>
  <c r="P29" i="9"/>
  <c r="P30" i="9"/>
  <c r="P31" i="9"/>
  <c r="P32" i="9"/>
  <c r="P33" i="9"/>
  <c r="P34" i="9"/>
  <c r="P35" i="9"/>
  <c r="P36" i="9"/>
  <c r="P37" i="9"/>
  <c r="P38" i="9"/>
  <c r="P39" i="9"/>
  <c r="P40" i="9"/>
  <c r="P41" i="9"/>
  <c r="P42" i="9"/>
  <c r="P43" i="9"/>
  <c r="P44" i="9"/>
  <c r="P45" i="9"/>
  <c r="P46" i="9"/>
  <c r="P47" i="9"/>
  <c r="P48" i="9"/>
  <c r="P49" i="9"/>
  <c r="P50" i="9"/>
  <c r="P51" i="9"/>
  <c r="P52" i="9"/>
  <c r="P53" i="9"/>
  <c r="P54" i="9"/>
  <c r="P55" i="9"/>
  <c r="P56" i="9"/>
  <c r="P57" i="9"/>
  <c r="P58" i="9"/>
  <c r="P59" i="9"/>
  <c r="P60" i="9"/>
  <c r="P61" i="9"/>
  <c r="P62" i="9"/>
  <c r="P63" i="9"/>
  <c r="P64" i="9"/>
  <c r="P65" i="9"/>
  <c r="P66" i="9"/>
  <c r="P67" i="9"/>
  <c r="P68" i="9"/>
  <c r="P69" i="9"/>
  <c r="P70" i="9"/>
  <c r="P71" i="9"/>
  <c r="P72" i="9"/>
  <c r="P73" i="9"/>
  <c r="P74" i="9"/>
  <c r="P75" i="9"/>
  <c r="P76" i="9"/>
  <c r="P77" i="9"/>
  <c r="P78" i="9"/>
  <c r="P79" i="9"/>
  <c r="P80" i="9"/>
  <c r="P81" i="9"/>
  <c r="P82" i="9"/>
  <c r="P83" i="9"/>
  <c r="P84" i="9"/>
  <c r="P85" i="9"/>
  <c r="P86" i="9"/>
  <c r="P87" i="9"/>
  <c r="P88" i="9"/>
  <c r="P89" i="9"/>
  <c r="P90" i="9"/>
  <c r="P91" i="9"/>
  <c r="P92" i="9"/>
  <c r="P93" i="9"/>
  <c r="P94" i="9"/>
  <c r="P95" i="9"/>
  <c r="P96" i="9"/>
  <c r="P97" i="9"/>
  <c r="P98" i="9"/>
  <c r="P99" i="9"/>
  <c r="P100" i="9"/>
  <c r="P101" i="9"/>
  <c r="P102" i="9"/>
  <c r="P103" i="9"/>
  <c r="P104" i="9"/>
  <c r="P105" i="9"/>
  <c r="P106" i="9"/>
  <c r="P107" i="9"/>
  <c r="P108" i="9"/>
  <c r="P109" i="9"/>
  <c r="P110" i="9"/>
  <c r="P111" i="9"/>
  <c r="P112" i="9"/>
  <c r="P113" i="9"/>
  <c r="P114" i="9"/>
  <c r="P115" i="9"/>
  <c r="P116" i="9"/>
  <c r="P117" i="9"/>
  <c r="P118" i="9"/>
  <c r="P119" i="9"/>
  <c r="P120" i="9"/>
  <c r="P121" i="9"/>
  <c r="P122" i="9"/>
  <c r="P123" i="9"/>
  <c r="P124" i="9"/>
  <c r="P125" i="9"/>
  <c r="P126" i="9"/>
  <c r="P127" i="9"/>
  <c r="P128" i="9"/>
  <c r="P129" i="9"/>
  <c r="P130" i="9"/>
  <c r="P131" i="9"/>
  <c r="P132" i="9"/>
  <c r="P133" i="9"/>
  <c r="P134" i="9"/>
  <c r="P135" i="9"/>
  <c r="P136" i="9"/>
  <c r="P137" i="9"/>
  <c r="P138" i="9"/>
  <c r="P139" i="9"/>
  <c r="P140" i="9"/>
  <c r="P141" i="9"/>
  <c r="P142" i="9"/>
  <c r="P143" i="9"/>
  <c r="O14" i="9"/>
  <c r="O15" i="9"/>
  <c r="O16" i="9"/>
  <c r="O17" i="9"/>
  <c r="O18" i="9"/>
  <c r="O19" i="9"/>
  <c r="O20" i="9"/>
  <c r="O21" i="9"/>
  <c r="O22" i="9"/>
  <c r="O23" i="9"/>
  <c r="O24" i="9"/>
  <c r="O25" i="9"/>
  <c r="O26" i="9"/>
  <c r="O27" i="9"/>
  <c r="O28" i="9"/>
  <c r="O29" i="9"/>
  <c r="O30" i="9"/>
  <c r="O31" i="9"/>
  <c r="O32" i="9"/>
  <c r="O33" i="9"/>
  <c r="O34" i="9"/>
  <c r="O35" i="9"/>
  <c r="O36" i="9"/>
  <c r="O37" i="9"/>
  <c r="O38" i="9"/>
  <c r="O39" i="9"/>
  <c r="O40" i="9"/>
  <c r="O41" i="9"/>
  <c r="O42" i="9"/>
  <c r="O43" i="9"/>
  <c r="O44" i="9"/>
  <c r="O45" i="9"/>
  <c r="O46" i="9"/>
  <c r="O47" i="9"/>
  <c r="O48" i="9"/>
  <c r="O49" i="9"/>
  <c r="O50" i="9"/>
  <c r="O51" i="9"/>
  <c r="O52" i="9"/>
  <c r="O53" i="9"/>
  <c r="O54" i="9"/>
  <c r="O55" i="9"/>
  <c r="O56" i="9"/>
  <c r="O57" i="9"/>
  <c r="O58" i="9"/>
  <c r="O59" i="9"/>
  <c r="O60" i="9"/>
  <c r="O61" i="9"/>
  <c r="O62" i="9"/>
  <c r="O63" i="9"/>
  <c r="O64" i="9"/>
  <c r="O65" i="9"/>
  <c r="O66" i="9"/>
  <c r="O67" i="9"/>
  <c r="O68" i="9"/>
  <c r="O69" i="9"/>
  <c r="O70" i="9"/>
  <c r="O71" i="9"/>
  <c r="O72" i="9"/>
  <c r="O73" i="9"/>
  <c r="O74" i="9"/>
  <c r="O75" i="9"/>
  <c r="O76" i="9"/>
  <c r="O77" i="9"/>
  <c r="O78" i="9"/>
  <c r="O79" i="9"/>
  <c r="O80" i="9"/>
  <c r="O81" i="9"/>
  <c r="O82" i="9"/>
  <c r="O83" i="9"/>
  <c r="O84" i="9"/>
  <c r="O85" i="9"/>
  <c r="O86" i="9"/>
  <c r="O87" i="9"/>
  <c r="O88" i="9"/>
  <c r="O89" i="9"/>
  <c r="O90" i="9"/>
  <c r="O91" i="9"/>
  <c r="O92" i="9"/>
  <c r="O93" i="9"/>
  <c r="O94" i="9"/>
  <c r="O95" i="9"/>
  <c r="O96" i="9"/>
  <c r="O97" i="9"/>
  <c r="O98" i="9"/>
  <c r="O99" i="9"/>
  <c r="O100" i="9"/>
  <c r="O101" i="9"/>
  <c r="O102" i="9"/>
  <c r="O103" i="9"/>
  <c r="O104" i="9"/>
  <c r="O105" i="9"/>
  <c r="O106" i="9"/>
  <c r="O107" i="9"/>
  <c r="O108" i="9"/>
  <c r="O109" i="9"/>
  <c r="O110" i="9"/>
  <c r="O111" i="9"/>
  <c r="O112" i="9"/>
  <c r="O113" i="9"/>
  <c r="O114" i="9"/>
  <c r="O115" i="9"/>
  <c r="O116" i="9"/>
  <c r="O117" i="9"/>
  <c r="O118" i="9"/>
  <c r="O119" i="9"/>
  <c r="O120" i="9"/>
  <c r="O121" i="9"/>
  <c r="O122" i="9"/>
  <c r="O123" i="9"/>
  <c r="O124" i="9"/>
  <c r="O125" i="9"/>
  <c r="O126" i="9"/>
  <c r="O127" i="9"/>
  <c r="O128" i="9"/>
  <c r="O129" i="9"/>
  <c r="O130" i="9"/>
  <c r="O131" i="9"/>
  <c r="O132" i="9"/>
  <c r="O133" i="9"/>
  <c r="O134" i="9"/>
  <c r="O135" i="9"/>
  <c r="O136" i="9"/>
  <c r="O137" i="9"/>
  <c r="O138" i="9"/>
  <c r="O139" i="9"/>
  <c r="O140" i="9"/>
  <c r="O141" i="9"/>
  <c r="O142" i="9"/>
  <c r="O143" i="9"/>
  <c r="N17" i="9"/>
  <c r="N18" i="9"/>
  <c r="N19" i="9"/>
  <c r="N20" i="9"/>
  <c r="N21" i="9"/>
  <c r="N22" i="9"/>
  <c r="N23" i="9"/>
  <c r="N24" i="9"/>
  <c r="N25" i="9"/>
  <c r="N26" i="9"/>
  <c r="N27" i="9"/>
  <c r="N28" i="9"/>
  <c r="N29" i="9"/>
  <c r="N30" i="9"/>
  <c r="N31" i="9"/>
  <c r="N32" i="9"/>
  <c r="N33" i="9"/>
  <c r="N34" i="9"/>
  <c r="N35" i="9"/>
  <c r="S35" i="9" s="1"/>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128" i="9"/>
  <c r="N129" i="9"/>
  <c r="N130" i="9"/>
  <c r="N131" i="9"/>
  <c r="N132" i="9"/>
  <c r="N133" i="9"/>
  <c r="N134" i="9"/>
  <c r="N135" i="9"/>
  <c r="N136" i="9"/>
  <c r="N137" i="9"/>
  <c r="N138" i="9"/>
  <c r="N139" i="9"/>
  <c r="N140" i="9"/>
  <c r="N141" i="9"/>
  <c r="N142" i="9"/>
  <c r="M14" i="9"/>
  <c r="M15" i="9"/>
  <c r="N15" i="9" s="1"/>
  <c r="M16" i="9"/>
  <c r="N16" i="9" s="1"/>
  <c r="M17" i="9"/>
  <c r="M18" i="9"/>
  <c r="M19" i="9"/>
  <c r="M20" i="9"/>
  <c r="M21" i="9"/>
  <c r="M22" i="9"/>
  <c r="M23" i="9"/>
  <c r="M25" i="9"/>
  <c r="M26" i="9"/>
  <c r="M27" i="9"/>
  <c r="M28" i="9"/>
  <c r="M29" i="9"/>
  <c r="M30" i="9"/>
  <c r="M31" i="9"/>
  <c r="M32" i="9"/>
  <c r="M33" i="9"/>
  <c r="M34" i="9"/>
  <c r="M35" i="9"/>
  <c r="M36" i="9"/>
  <c r="M37" i="9"/>
  <c r="M38" i="9"/>
  <c r="M39" i="9"/>
  <c r="M40" i="9"/>
  <c r="M41" i="9"/>
  <c r="M42" i="9"/>
  <c r="M43" i="9"/>
  <c r="M44" i="9"/>
  <c r="M45" i="9"/>
  <c r="M46" i="9"/>
  <c r="M47" i="9"/>
  <c r="M48" i="9"/>
  <c r="M49" i="9"/>
  <c r="M50" i="9"/>
  <c r="M51" i="9"/>
  <c r="M52" i="9"/>
  <c r="M53" i="9"/>
  <c r="M54" i="9"/>
  <c r="M55" i="9"/>
  <c r="M56" i="9"/>
  <c r="M57" i="9"/>
  <c r="M58" i="9"/>
  <c r="M59" i="9"/>
  <c r="M60" i="9"/>
  <c r="M61" i="9"/>
  <c r="M62" i="9"/>
  <c r="M63" i="9"/>
  <c r="M64" i="9"/>
  <c r="M65" i="9"/>
  <c r="M66" i="9"/>
  <c r="M67" i="9"/>
  <c r="M68" i="9"/>
  <c r="M69" i="9"/>
  <c r="M70" i="9"/>
  <c r="M71" i="9"/>
  <c r="M72" i="9"/>
  <c r="M73" i="9"/>
  <c r="M74" i="9"/>
  <c r="M75" i="9"/>
  <c r="M76" i="9"/>
  <c r="M77" i="9"/>
  <c r="M78" i="9"/>
  <c r="M79" i="9"/>
  <c r="M80" i="9"/>
  <c r="M81" i="9"/>
  <c r="M82" i="9"/>
  <c r="M83" i="9"/>
  <c r="M84" i="9"/>
  <c r="M85" i="9"/>
  <c r="M86" i="9"/>
  <c r="M87" i="9"/>
  <c r="M88" i="9"/>
  <c r="M89" i="9"/>
  <c r="M90" i="9"/>
  <c r="M91" i="9"/>
  <c r="M92" i="9"/>
  <c r="M93" i="9"/>
  <c r="M94" i="9"/>
  <c r="M95" i="9"/>
  <c r="M96" i="9"/>
  <c r="M97" i="9"/>
  <c r="M98" i="9"/>
  <c r="M99" i="9"/>
  <c r="M100" i="9"/>
  <c r="M101" i="9"/>
  <c r="M102" i="9"/>
  <c r="M103" i="9"/>
  <c r="M104" i="9"/>
  <c r="M105" i="9"/>
  <c r="M106" i="9"/>
  <c r="M107" i="9"/>
  <c r="M108" i="9"/>
  <c r="M109" i="9"/>
  <c r="M110" i="9"/>
  <c r="M111" i="9"/>
  <c r="M112" i="9"/>
  <c r="M113" i="9"/>
  <c r="M114" i="9"/>
  <c r="M115" i="9"/>
  <c r="M116" i="9"/>
  <c r="M117" i="9"/>
  <c r="M118" i="9"/>
  <c r="M119" i="9"/>
  <c r="M120" i="9"/>
  <c r="M121" i="9"/>
  <c r="M122" i="9"/>
  <c r="M123" i="9"/>
  <c r="M124" i="9"/>
  <c r="M125" i="9"/>
  <c r="M126" i="9"/>
  <c r="M127" i="9"/>
  <c r="M128" i="9"/>
  <c r="M129" i="9"/>
  <c r="M130" i="9"/>
  <c r="M131" i="9"/>
  <c r="M132" i="9"/>
  <c r="M133" i="9"/>
  <c r="M134" i="9"/>
  <c r="M135" i="9"/>
  <c r="M136" i="9"/>
  <c r="M137" i="9"/>
  <c r="M138" i="9"/>
  <c r="M139" i="9"/>
  <c r="M140" i="9"/>
  <c r="M141" i="9"/>
  <c r="M142" i="9"/>
  <c r="M143" i="9"/>
  <c r="N143" i="9" s="1"/>
  <c r="L17" i="9"/>
  <c r="L18" i="9"/>
  <c r="L19" i="9"/>
  <c r="L20" i="9"/>
  <c r="L21" i="9"/>
  <c r="L22" i="9"/>
  <c r="L23" i="9"/>
  <c r="L24" i="9"/>
  <c r="L25" i="9"/>
  <c r="L26" i="9"/>
  <c r="L27" i="9"/>
  <c r="L28" i="9"/>
  <c r="L29" i="9"/>
  <c r="L30" i="9"/>
  <c r="L31" i="9"/>
  <c r="L32" i="9"/>
  <c r="L33" i="9"/>
  <c r="L34"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7" i="9"/>
  <c r="L108" i="9"/>
  <c r="L109" i="9"/>
  <c r="L110" i="9"/>
  <c r="L111" i="9"/>
  <c r="L112" i="9"/>
  <c r="L113" i="9"/>
  <c r="L114" i="9"/>
  <c r="L115" i="9"/>
  <c r="L116" i="9"/>
  <c r="L117" i="9"/>
  <c r="L118" i="9"/>
  <c r="L119" i="9"/>
  <c r="L120" i="9"/>
  <c r="L121" i="9"/>
  <c r="L122" i="9"/>
  <c r="L123" i="9"/>
  <c r="L124" i="9"/>
  <c r="L125" i="9"/>
  <c r="L126" i="9"/>
  <c r="L127" i="9"/>
  <c r="L128" i="9"/>
  <c r="L129" i="9"/>
  <c r="L130" i="9"/>
  <c r="L131" i="9"/>
  <c r="L132" i="9"/>
  <c r="L133" i="9"/>
  <c r="L134" i="9"/>
  <c r="L135" i="9"/>
  <c r="L136" i="9"/>
  <c r="L137" i="9"/>
  <c r="L138" i="9"/>
  <c r="L139" i="9"/>
  <c r="L140" i="9"/>
  <c r="L141" i="9"/>
  <c r="L142"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K128" i="9"/>
  <c r="K129" i="9"/>
  <c r="K130" i="9"/>
  <c r="K131" i="9"/>
  <c r="K132" i="9"/>
  <c r="K133" i="9"/>
  <c r="K134" i="9"/>
  <c r="K135" i="9"/>
  <c r="K136" i="9"/>
  <c r="K137" i="9"/>
  <c r="K138" i="9"/>
  <c r="K139" i="9"/>
  <c r="K140" i="9"/>
  <c r="K141" i="9"/>
  <c r="K142" i="9"/>
  <c r="K143" i="9"/>
  <c r="J14" i="9"/>
  <c r="J17" i="9"/>
  <c r="J18" i="9"/>
  <c r="J19" i="9"/>
  <c r="J20" i="9"/>
  <c r="J21" i="9"/>
  <c r="J22" i="9"/>
  <c r="J23" i="9"/>
  <c r="J24" i="9"/>
  <c r="J25" i="9"/>
  <c r="J26" i="9"/>
  <c r="J27" i="9"/>
  <c r="J28" i="9"/>
  <c r="J29" i="9"/>
  <c r="J30" i="9"/>
  <c r="J31" i="9"/>
  <c r="J32" i="9"/>
  <c r="J33" i="9"/>
  <c r="J34" i="9"/>
  <c r="J35" i="9"/>
  <c r="J36" i="9"/>
  <c r="J37" i="9"/>
  <c r="J38" i="9"/>
  <c r="J39" i="9"/>
  <c r="J40" i="9"/>
  <c r="J41" i="9"/>
  <c r="J42" i="9"/>
  <c r="J43" i="9"/>
  <c r="J44" i="9"/>
  <c r="J45" i="9"/>
  <c r="J46" i="9"/>
  <c r="J47" i="9"/>
  <c r="J48" i="9"/>
  <c r="J49" i="9"/>
  <c r="J50" i="9"/>
  <c r="J51" i="9"/>
  <c r="J52" i="9"/>
  <c r="J53" i="9"/>
  <c r="J54" i="9"/>
  <c r="J55" i="9"/>
  <c r="J56" i="9"/>
  <c r="J57" i="9"/>
  <c r="J58" i="9"/>
  <c r="J59" i="9"/>
  <c r="J60" i="9"/>
  <c r="J61" i="9"/>
  <c r="J62" i="9"/>
  <c r="J63" i="9"/>
  <c r="J64" i="9"/>
  <c r="J65" i="9"/>
  <c r="J66" i="9"/>
  <c r="J67" i="9"/>
  <c r="J68" i="9"/>
  <c r="J69" i="9"/>
  <c r="J70" i="9"/>
  <c r="J71" i="9"/>
  <c r="J72" i="9"/>
  <c r="J73" i="9"/>
  <c r="J74" i="9"/>
  <c r="J75" i="9"/>
  <c r="J76" i="9"/>
  <c r="J77" i="9"/>
  <c r="J78" i="9"/>
  <c r="J79" i="9"/>
  <c r="J80" i="9"/>
  <c r="J81" i="9"/>
  <c r="J82" i="9"/>
  <c r="J83" i="9"/>
  <c r="J84" i="9"/>
  <c r="J85" i="9"/>
  <c r="J86" i="9"/>
  <c r="J87" i="9"/>
  <c r="J88" i="9"/>
  <c r="J89" i="9"/>
  <c r="J90" i="9"/>
  <c r="J91" i="9"/>
  <c r="J92" i="9"/>
  <c r="J93" i="9"/>
  <c r="J94" i="9"/>
  <c r="J95" i="9"/>
  <c r="J96" i="9"/>
  <c r="J97" i="9"/>
  <c r="J98" i="9"/>
  <c r="J99" i="9"/>
  <c r="J100" i="9"/>
  <c r="J101" i="9"/>
  <c r="J102" i="9"/>
  <c r="J103" i="9"/>
  <c r="J104" i="9"/>
  <c r="J105" i="9"/>
  <c r="J106" i="9"/>
  <c r="J107" i="9"/>
  <c r="J108" i="9"/>
  <c r="J109" i="9"/>
  <c r="J110" i="9"/>
  <c r="J111" i="9"/>
  <c r="J112" i="9"/>
  <c r="J113" i="9"/>
  <c r="J114" i="9"/>
  <c r="J115" i="9"/>
  <c r="J116" i="9"/>
  <c r="J117" i="9"/>
  <c r="J118" i="9"/>
  <c r="J119" i="9"/>
  <c r="J120" i="9"/>
  <c r="J121" i="9"/>
  <c r="J122" i="9"/>
  <c r="J123" i="9"/>
  <c r="J124" i="9"/>
  <c r="J125" i="9"/>
  <c r="J126" i="9"/>
  <c r="J127" i="9"/>
  <c r="J128" i="9"/>
  <c r="J129" i="9"/>
  <c r="J130" i="9"/>
  <c r="J131" i="9"/>
  <c r="J132" i="9"/>
  <c r="J133" i="9"/>
  <c r="J134" i="9"/>
  <c r="J135" i="9"/>
  <c r="J136" i="9"/>
  <c r="J137" i="9"/>
  <c r="J138" i="9"/>
  <c r="J139" i="9"/>
  <c r="J140" i="9"/>
  <c r="J141" i="9"/>
  <c r="J142" i="9"/>
  <c r="J14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I128" i="9"/>
  <c r="I129" i="9"/>
  <c r="I130" i="9"/>
  <c r="I131" i="9"/>
  <c r="I132" i="9"/>
  <c r="I133" i="9"/>
  <c r="I134" i="9"/>
  <c r="I135" i="9"/>
  <c r="I136" i="9"/>
  <c r="I137" i="9"/>
  <c r="I138" i="9"/>
  <c r="I139" i="9"/>
  <c r="I140" i="9"/>
  <c r="I141" i="9"/>
  <c r="I142" i="9"/>
  <c r="I143" i="9"/>
  <c r="H15"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102" i="9"/>
  <c r="H103" i="9"/>
  <c r="H104" i="9"/>
  <c r="H105" i="9"/>
  <c r="H106" i="9"/>
  <c r="H107" i="9"/>
  <c r="H108" i="9"/>
  <c r="H109" i="9"/>
  <c r="H110" i="9"/>
  <c r="H111" i="9"/>
  <c r="H112" i="9"/>
  <c r="H113" i="9"/>
  <c r="H114" i="9"/>
  <c r="H115" i="9"/>
  <c r="H116" i="9"/>
  <c r="H117" i="9"/>
  <c r="H118" i="9"/>
  <c r="H119" i="9"/>
  <c r="H120" i="9"/>
  <c r="H121" i="9"/>
  <c r="H122" i="9"/>
  <c r="H123" i="9"/>
  <c r="H124" i="9"/>
  <c r="H125" i="9"/>
  <c r="H126" i="9"/>
  <c r="H127" i="9"/>
  <c r="H128" i="9"/>
  <c r="H129" i="9"/>
  <c r="H130" i="9"/>
  <c r="H131" i="9"/>
  <c r="H132" i="9"/>
  <c r="H133" i="9"/>
  <c r="H134" i="9"/>
  <c r="H135" i="9"/>
  <c r="H136" i="9"/>
  <c r="H137" i="9"/>
  <c r="H138" i="9"/>
  <c r="H139" i="9"/>
  <c r="H140" i="9"/>
  <c r="H141" i="9"/>
  <c r="H142" i="9"/>
  <c r="H143" i="9"/>
  <c r="G17" i="9"/>
  <c r="G18" i="9"/>
  <c r="G19" i="9"/>
  <c r="G20" i="9"/>
  <c r="G21" i="9"/>
  <c r="G22" i="9"/>
  <c r="G23" i="9"/>
  <c r="G24" i="9"/>
  <c r="G25" i="9"/>
  <c r="G26" i="9"/>
  <c r="G27" i="9"/>
  <c r="G28" i="9"/>
  <c r="G29" i="9"/>
  <c r="G30" i="9"/>
  <c r="G31" i="9"/>
  <c r="G32"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85" i="9"/>
  <c r="G86" i="9"/>
  <c r="G87" i="9"/>
  <c r="G88" i="9"/>
  <c r="G89" i="9"/>
  <c r="G90" i="9"/>
  <c r="G91" i="9"/>
  <c r="G92" i="9"/>
  <c r="G93" i="9"/>
  <c r="G94" i="9"/>
  <c r="G95" i="9"/>
  <c r="G96" i="9"/>
  <c r="G97" i="9"/>
  <c r="G98" i="9"/>
  <c r="G99" i="9"/>
  <c r="G100" i="9"/>
  <c r="G101" i="9"/>
  <c r="G102" i="9"/>
  <c r="G103" i="9"/>
  <c r="G104" i="9"/>
  <c r="G105" i="9"/>
  <c r="G106" i="9"/>
  <c r="G107" i="9"/>
  <c r="G108" i="9"/>
  <c r="G109" i="9"/>
  <c r="G110" i="9"/>
  <c r="G111" i="9"/>
  <c r="G112" i="9"/>
  <c r="G113" i="9"/>
  <c r="G114" i="9"/>
  <c r="G115" i="9"/>
  <c r="G116" i="9"/>
  <c r="G117" i="9"/>
  <c r="G118" i="9"/>
  <c r="G119" i="9"/>
  <c r="G120" i="9"/>
  <c r="G121" i="9"/>
  <c r="G122" i="9"/>
  <c r="G123" i="9"/>
  <c r="G124" i="9"/>
  <c r="G125" i="9"/>
  <c r="G126" i="9"/>
  <c r="G127" i="9"/>
  <c r="G128" i="9"/>
  <c r="G129" i="9"/>
  <c r="G130" i="9"/>
  <c r="G131" i="9"/>
  <c r="G132" i="9"/>
  <c r="G133" i="9"/>
  <c r="G134" i="9"/>
  <c r="G135" i="9"/>
  <c r="G136" i="9"/>
  <c r="G137" i="9"/>
  <c r="G138" i="9"/>
  <c r="G139" i="9"/>
  <c r="G140" i="9"/>
  <c r="G141" i="9"/>
  <c r="G142" i="9"/>
  <c r="F15" i="9"/>
  <c r="G15" i="9" s="1"/>
  <c r="F16" i="9"/>
  <c r="G16" i="9" s="1"/>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124" i="9"/>
  <c r="F125" i="9"/>
  <c r="F126" i="9"/>
  <c r="F127" i="9"/>
  <c r="F128" i="9"/>
  <c r="F129" i="9"/>
  <c r="F130" i="9"/>
  <c r="F131" i="9"/>
  <c r="F132" i="9"/>
  <c r="F133" i="9"/>
  <c r="F134" i="9"/>
  <c r="F135" i="9"/>
  <c r="F136" i="9"/>
  <c r="F137" i="9"/>
  <c r="F138" i="9"/>
  <c r="F139" i="9"/>
  <c r="F140" i="9"/>
  <c r="F141" i="9"/>
  <c r="F142" i="9"/>
  <c r="L8" i="6"/>
  <c r="N8" i="6" s="1"/>
  <c r="L9" i="6"/>
  <c r="N9" i="6" s="1"/>
  <c r="L10" i="6"/>
  <c r="N10" i="6" s="1"/>
  <c r="L11" i="6"/>
  <c r="N11" i="6" s="1"/>
  <c r="L12" i="6"/>
  <c r="N12" i="6" s="1"/>
  <c r="L13" i="6"/>
  <c r="N13" i="6" s="1"/>
  <c r="L14" i="6"/>
  <c r="N14" i="6" s="1"/>
  <c r="L15" i="6"/>
  <c r="N15" i="6" s="1"/>
  <c r="L16" i="6"/>
  <c r="N16" i="6" s="1"/>
  <c r="L17" i="6"/>
  <c r="N17" i="6" s="1"/>
  <c r="L18" i="6"/>
  <c r="N18" i="6" s="1"/>
  <c r="L19" i="6"/>
  <c r="N19" i="6" s="1"/>
  <c r="L20" i="6"/>
  <c r="N20" i="6" s="1"/>
  <c r="L21" i="6"/>
  <c r="N21" i="6" s="1"/>
  <c r="L22" i="6"/>
  <c r="N22" i="6" s="1"/>
  <c r="L23" i="6"/>
  <c r="N23" i="6" s="1"/>
  <c r="L24" i="6"/>
  <c r="N24" i="6" s="1"/>
  <c r="L25" i="6"/>
  <c r="N25" i="6" s="1"/>
  <c r="L26" i="6"/>
  <c r="N26" i="6" s="1"/>
  <c r="L27" i="6"/>
  <c r="N27" i="6" s="1"/>
  <c r="L28" i="6"/>
  <c r="N28" i="6" s="1"/>
  <c r="L29" i="6"/>
  <c r="N29" i="6" s="1"/>
  <c r="L30" i="6"/>
  <c r="N30" i="6" s="1"/>
  <c r="L31" i="6"/>
  <c r="N31" i="6" s="1"/>
  <c r="L32" i="6"/>
  <c r="N32" i="6" s="1"/>
  <c r="L33" i="6"/>
  <c r="N33" i="6" s="1"/>
  <c r="L34" i="6"/>
  <c r="N34" i="6" s="1"/>
  <c r="L35" i="6"/>
  <c r="N35" i="6" s="1"/>
  <c r="L36" i="6"/>
  <c r="N36" i="6" s="1"/>
  <c r="L37" i="6"/>
  <c r="N37" i="6" s="1"/>
  <c r="L38" i="6"/>
  <c r="N38" i="6" s="1"/>
  <c r="L39" i="6"/>
  <c r="N39" i="6" s="1"/>
  <c r="L40" i="6"/>
  <c r="N40" i="6" s="1"/>
  <c r="L41" i="6"/>
  <c r="N41" i="6" s="1"/>
  <c r="L42" i="6"/>
  <c r="L43" i="6"/>
  <c r="N43" i="6" s="1"/>
  <c r="L44" i="6"/>
  <c r="L45" i="6"/>
  <c r="L46" i="6"/>
  <c r="L47" i="6"/>
  <c r="L48" i="6"/>
  <c r="L49" i="6"/>
  <c r="L50" i="6"/>
  <c r="L51" i="6"/>
  <c r="L52" i="6"/>
  <c r="L53" i="6"/>
  <c r="L54" i="6"/>
  <c r="N54" i="6" s="1"/>
  <c r="L55" i="6"/>
  <c r="N55" i="6" s="1"/>
  <c r="L56" i="6"/>
  <c r="L57" i="6"/>
  <c r="N57" i="6" s="1"/>
  <c r="L58" i="6"/>
  <c r="L59" i="6"/>
  <c r="L60" i="6"/>
  <c r="L61" i="6"/>
  <c r="L62" i="6"/>
  <c r="L63" i="6"/>
  <c r="L64" i="6"/>
  <c r="L65" i="6"/>
  <c r="L66" i="6"/>
  <c r="L67" i="6"/>
  <c r="L68" i="6"/>
  <c r="N68" i="6" s="1"/>
  <c r="L69" i="6"/>
  <c r="N69" i="6" s="1"/>
  <c r="L70" i="6"/>
  <c r="L71" i="6"/>
  <c r="N71" i="6" s="1"/>
  <c r="L72" i="6"/>
  <c r="L73" i="6"/>
  <c r="L74" i="6"/>
  <c r="L75" i="6"/>
  <c r="L76" i="6"/>
  <c r="L77" i="6"/>
  <c r="L78" i="6"/>
  <c r="L79" i="6"/>
  <c r="L80" i="6"/>
  <c r="L81" i="6"/>
  <c r="L82" i="6"/>
  <c r="N82" i="6" s="1"/>
  <c r="L83" i="6"/>
  <c r="N83" i="6" s="1"/>
  <c r="L84" i="6"/>
  <c r="L85" i="6"/>
  <c r="N85" i="6" s="1"/>
  <c r="L86" i="6"/>
  <c r="L87" i="6"/>
  <c r="L88" i="6"/>
  <c r="L89" i="6"/>
  <c r="L90" i="6"/>
  <c r="L91" i="6"/>
  <c r="L92" i="6"/>
  <c r="L93" i="6"/>
  <c r="L94" i="6"/>
  <c r="L95" i="6"/>
  <c r="L96" i="6"/>
  <c r="N96" i="6" s="1"/>
  <c r="L97" i="6"/>
  <c r="N97" i="6" s="1"/>
  <c r="L98" i="6"/>
  <c r="L99" i="6"/>
  <c r="N99" i="6" s="1"/>
  <c r="L100" i="6"/>
  <c r="L101" i="6"/>
  <c r="L102" i="6"/>
  <c r="L103" i="6"/>
  <c r="L104" i="6"/>
  <c r="L105" i="6"/>
  <c r="L106" i="6"/>
  <c r="L107" i="6"/>
  <c r="L8" i="5"/>
  <c r="L9" i="5"/>
  <c r="L10"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75" i="5"/>
  <c r="L76" i="5"/>
  <c r="L77" i="5"/>
  <c r="L78" i="5"/>
  <c r="L79" i="5"/>
  <c r="L80" i="5"/>
  <c r="L81" i="5"/>
  <c r="L82" i="5"/>
  <c r="L83" i="5"/>
  <c r="L84" i="5"/>
  <c r="L85" i="5"/>
  <c r="L86" i="5"/>
  <c r="L87" i="5"/>
  <c r="L88" i="5"/>
  <c r="L89" i="5"/>
  <c r="L90" i="5"/>
  <c r="L91" i="5"/>
  <c r="L92" i="5"/>
  <c r="L93" i="5"/>
  <c r="L94" i="5"/>
  <c r="L95" i="5"/>
  <c r="L96" i="5"/>
  <c r="L97" i="5"/>
  <c r="L98" i="5"/>
  <c r="L99" i="5"/>
  <c r="L100" i="5"/>
  <c r="L101" i="5"/>
  <c r="L102" i="5"/>
  <c r="L103" i="5"/>
  <c r="L104" i="5"/>
  <c r="L105" i="5"/>
  <c r="L106" i="5"/>
  <c r="L107" i="5"/>
  <c r="L8" i="4"/>
  <c r="H14" i="9" s="1"/>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L186" i="4"/>
  <c r="L187" i="4"/>
  <c r="L188" i="4"/>
  <c r="L189" i="4"/>
  <c r="L190" i="4"/>
  <c r="L191" i="4"/>
  <c r="L192" i="4"/>
  <c r="L193" i="4"/>
  <c r="L194" i="4"/>
  <c r="L195" i="4"/>
  <c r="L196" i="4"/>
  <c r="L197" i="4"/>
  <c r="L198" i="4"/>
  <c r="L199" i="4"/>
  <c r="L200" i="4"/>
  <c r="L201" i="4"/>
  <c r="L202" i="4"/>
  <c r="L203" i="4"/>
  <c r="L204" i="4"/>
  <c r="L205" i="4"/>
  <c r="L206" i="4"/>
  <c r="L207" i="4"/>
  <c r="L308" i="5" l="1"/>
  <c r="L35" i="9"/>
  <c r="S143" i="9"/>
  <c r="J16" i="9"/>
  <c r="J15" i="9"/>
  <c r="L15" i="9" s="1"/>
  <c r="H16" i="9"/>
  <c r="S16" i="9"/>
  <c r="S15" i="9"/>
  <c r="N14" i="9"/>
  <c r="S14" i="9" s="1"/>
  <c r="D7" i="7"/>
  <c r="D11" i="7" s="1"/>
  <c r="D13" i="7" s="1"/>
  <c r="AB45" i="2"/>
  <c r="L16" i="9" l="1"/>
  <c r="AB10" i="2"/>
  <c r="AB11" i="2"/>
  <c r="AB12" i="2"/>
  <c r="AB13" i="2"/>
  <c r="AB14" i="2"/>
  <c r="AB15" i="2"/>
  <c r="AB16" i="2"/>
  <c r="AB17" i="2"/>
  <c r="AB18" i="2"/>
  <c r="AB19" i="2"/>
  <c r="AJ19" i="2" s="1"/>
  <c r="AB20" i="2"/>
  <c r="AB21" i="2"/>
  <c r="AB22" i="2"/>
  <c r="AB23" i="2"/>
  <c r="AB24" i="2"/>
  <c r="AB25" i="2"/>
  <c r="AB26" i="2"/>
  <c r="AB27" i="2"/>
  <c r="AB28" i="2"/>
  <c r="AB29" i="2"/>
  <c r="AB30" i="2"/>
  <c r="AB31" i="2"/>
  <c r="AB32" i="2"/>
  <c r="AB33" i="2"/>
  <c r="AJ33" i="2" s="1"/>
  <c r="AB34" i="2"/>
  <c r="AB35" i="2"/>
  <c r="AB36" i="2"/>
  <c r="AB37" i="2"/>
  <c r="AB38" i="2"/>
  <c r="AB39" i="2"/>
  <c r="AB40" i="2"/>
  <c r="AB41" i="2"/>
  <c r="AB42" i="2"/>
  <c r="AB43" i="2"/>
  <c r="AB44" i="2"/>
  <c r="AB46" i="2"/>
  <c r="AB47" i="2"/>
  <c r="AB48" i="2"/>
  <c r="AB49" i="2"/>
  <c r="AB50" i="2"/>
  <c r="AB51" i="2"/>
  <c r="AB52" i="2"/>
  <c r="AB53" i="2"/>
  <c r="AB54" i="2"/>
  <c r="AB55" i="2"/>
  <c r="AB56" i="2"/>
  <c r="AB57" i="2"/>
  <c r="AB58" i="2"/>
  <c r="AB59" i="2"/>
  <c r="AB60" i="2"/>
  <c r="AB61" i="2"/>
  <c r="AB62" i="2"/>
  <c r="AB63" i="2"/>
  <c r="AB64" i="2"/>
  <c r="AB65" i="2"/>
  <c r="AB66" i="2"/>
  <c r="AB67" i="2"/>
  <c r="AB68" i="2"/>
  <c r="AB69" i="2"/>
  <c r="AJ69" i="2" s="1"/>
  <c r="AB70" i="2"/>
  <c r="AB71" i="2"/>
  <c r="AB72" i="2"/>
  <c r="AB73" i="2"/>
  <c r="AB74" i="2"/>
  <c r="AB75" i="2"/>
  <c r="AB76" i="2"/>
  <c r="AB77" i="2"/>
  <c r="AB78" i="2"/>
  <c r="AB79" i="2"/>
  <c r="AB80" i="2"/>
  <c r="AB81" i="2"/>
  <c r="AB82" i="2"/>
  <c r="AB83" i="2"/>
  <c r="AB84" i="2"/>
  <c r="AB85" i="2"/>
  <c r="AB86" i="2"/>
  <c r="AB87" i="2"/>
  <c r="AB88" i="2"/>
  <c r="AB89" i="2"/>
  <c r="AB90" i="2"/>
  <c r="AB91" i="2"/>
  <c r="AB92" i="2"/>
  <c r="AB93" i="2"/>
  <c r="AB94" i="2"/>
  <c r="AB95" i="2"/>
  <c r="AB96" i="2"/>
  <c r="AB97" i="2"/>
  <c r="AB98" i="2"/>
  <c r="AB99" i="2"/>
  <c r="AB100" i="2"/>
  <c r="AB101" i="2"/>
  <c r="AB102" i="2"/>
  <c r="AB103" i="2"/>
  <c r="AB104" i="2"/>
  <c r="AB105" i="2"/>
  <c r="AB106" i="2"/>
  <c r="AB107" i="2"/>
  <c r="AB108" i="2"/>
  <c r="AB109" i="2"/>
  <c r="AB110" i="2"/>
  <c r="AB111" i="2"/>
  <c r="AB112" i="2"/>
  <c r="AB113" i="2"/>
  <c r="AB114" i="2"/>
  <c r="AB115" i="2"/>
  <c r="AB116" i="2"/>
  <c r="AB117" i="2"/>
  <c r="AB118" i="2"/>
  <c r="AB119" i="2"/>
  <c r="AB120" i="2"/>
  <c r="AB121" i="2"/>
  <c r="AB122" i="2"/>
  <c r="AB123" i="2"/>
  <c r="AB124" i="2"/>
  <c r="AB125" i="2"/>
  <c r="AB126" i="2"/>
  <c r="AB127" i="2"/>
  <c r="AB128" i="2"/>
  <c r="AB129" i="2"/>
  <c r="AB130" i="2"/>
  <c r="AB131" i="2"/>
  <c r="AB132" i="2"/>
  <c r="AB133" i="2"/>
  <c r="AB134" i="2"/>
  <c r="AB135" i="2"/>
  <c r="AB136" i="2"/>
  <c r="AB137" i="2"/>
  <c r="AB138" i="2"/>
  <c r="AB139" i="2"/>
  <c r="AB140" i="2"/>
  <c r="AB141" i="2"/>
  <c r="AB142" i="2"/>
  <c r="AB143" i="2"/>
  <c r="AB144" i="2"/>
  <c r="AB145" i="2"/>
  <c r="AB146" i="2"/>
  <c r="AB147" i="2"/>
  <c r="AB148" i="2"/>
  <c r="AB149" i="2"/>
  <c r="AB150" i="2"/>
  <c r="AB151" i="2"/>
  <c r="AB152" i="2"/>
  <c r="AB153" i="2"/>
  <c r="AB154" i="2"/>
  <c r="AB155" i="2"/>
  <c r="AB156" i="2"/>
  <c r="AB157" i="2"/>
  <c r="AB158" i="2"/>
  <c r="AB159" i="2"/>
  <c r="AB160" i="2"/>
  <c r="AB161" i="2"/>
  <c r="AB162" i="2"/>
  <c r="AB163" i="2"/>
  <c r="AB164" i="2"/>
  <c r="AB165" i="2"/>
  <c r="AB166" i="2"/>
  <c r="AB167" i="2"/>
  <c r="AB168" i="2"/>
  <c r="AB169" i="2"/>
  <c r="AB170" i="2"/>
  <c r="AB171" i="2"/>
  <c r="AB172" i="2"/>
  <c r="AB173" i="2"/>
  <c r="AB174" i="2"/>
  <c r="AB175" i="2"/>
  <c r="AB176" i="2"/>
  <c r="AB177" i="2"/>
  <c r="AB178" i="2"/>
  <c r="AB179" i="2"/>
  <c r="AB180" i="2"/>
  <c r="AB181" i="2"/>
  <c r="AB182" i="2"/>
  <c r="AB183" i="2"/>
  <c r="AB184" i="2"/>
  <c r="AB185" i="2"/>
  <c r="AB186" i="2"/>
  <c r="AB187" i="2"/>
  <c r="AB188" i="2"/>
  <c r="AB189" i="2"/>
  <c r="AB190" i="2"/>
  <c r="AB191" i="2"/>
  <c r="AB192" i="2"/>
  <c r="AB193" i="2"/>
  <c r="AB194" i="2"/>
  <c r="AB195" i="2"/>
  <c r="AB196" i="2"/>
  <c r="AB197" i="2"/>
  <c r="AB198" i="2"/>
  <c r="AB199" i="2"/>
  <c r="AB200" i="2"/>
  <c r="AB201" i="2"/>
  <c r="AB202" i="2"/>
  <c r="AB203" i="2"/>
  <c r="AB204" i="2"/>
  <c r="AB205" i="2"/>
  <c r="AB206" i="2"/>
  <c r="AB207" i="2"/>
  <c r="AB208" i="2"/>
  <c r="AG9" i="2"/>
  <c r="AI9" i="2" s="1"/>
  <c r="AJ153" i="2"/>
  <c r="AJ154" i="2"/>
  <c r="AJ155" i="2"/>
  <c r="AJ196" i="2"/>
  <c r="AJ197" i="2"/>
  <c r="AI12" i="2"/>
  <c r="AJ12" i="2" s="1"/>
  <c r="AI41" i="2"/>
  <c r="AJ41" i="2" s="1"/>
  <c r="AI59" i="2"/>
  <c r="AJ59" i="2" s="1"/>
  <c r="AI84" i="2"/>
  <c r="AJ84" i="2" s="1"/>
  <c r="AI126" i="2"/>
  <c r="AJ126" i="2" s="1"/>
  <c r="AI139" i="2"/>
  <c r="AJ139" i="2" s="1"/>
  <c r="AI141" i="2"/>
  <c r="AJ141" i="2" s="1"/>
  <c r="AI143" i="2"/>
  <c r="AJ143" i="2" s="1"/>
  <c r="AI197" i="2"/>
  <c r="AI199" i="2"/>
  <c r="AI200" i="2"/>
  <c r="AI203" i="2"/>
  <c r="AG10" i="2"/>
  <c r="AI10" i="2" s="1"/>
  <c r="AG11" i="2"/>
  <c r="AI11" i="2" s="1"/>
  <c r="AG12" i="2"/>
  <c r="AG13" i="2"/>
  <c r="AI13" i="2" s="1"/>
  <c r="AJ13" i="2" s="1"/>
  <c r="AG14" i="2"/>
  <c r="AI14" i="2" s="1"/>
  <c r="AG15" i="2"/>
  <c r="AI15" i="2" s="1"/>
  <c r="AG16" i="2"/>
  <c r="AI16" i="2" s="1"/>
  <c r="AG17" i="2"/>
  <c r="AI17" i="2" s="1"/>
  <c r="AG18" i="2"/>
  <c r="AI18" i="2" s="1"/>
  <c r="AG19" i="2"/>
  <c r="AI19" i="2" s="1"/>
  <c r="AG20" i="2"/>
  <c r="AI20" i="2" s="1"/>
  <c r="AG21" i="2"/>
  <c r="AI21" i="2" s="1"/>
  <c r="AG22" i="2"/>
  <c r="AI22" i="2" s="1"/>
  <c r="AG23" i="2"/>
  <c r="AI23" i="2" s="1"/>
  <c r="AG24" i="2"/>
  <c r="AI24" i="2" s="1"/>
  <c r="AG25" i="2"/>
  <c r="AI25" i="2" s="1"/>
  <c r="AJ25" i="2" s="1"/>
  <c r="AG26" i="2"/>
  <c r="AI26" i="2" s="1"/>
  <c r="AJ26" i="2" s="1"/>
  <c r="AG27" i="2"/>
  <c r="AI27" i="2" s="1"/>
  <c r="AJ27" i="2" s="1"/>
  <c r="AG28" i="2"/>
  <c r="AI28" i="2" s="1"/>
  <c r="AG29" i="2"/>
  <c r="AI29" i="2" s="1"/>
  <c r="AG30" i="2"/>
  <c r="AI30" i="2" s="1"/>
  <c r="AG31" i="2"/>
  <c r="AI31" i="2" s="1"/>
  <c r="AG32" i="2"/>
  <c r="AI32" i="2" s="1"/>
  <c r="AG33" i="2"/>
  <c r="AI33" i="2" s="1"/>
  <c r="AG34" i="2"/>
  <c r="AI34" i="2" s="1"/>
  <c r="AG35" i="2"/>
  <c r="AI35" i="2" s="1"/>
  <c r="AG36" i="2"/>
  <c r="AI36" i="2" s="1"/>
  <c r="AG37" i="2"/>
  <c r="AI37" i="2" s="1"/>
  <c r="AG38" i="2"/>
  <c r="AI38" i="2" s="1"/>
  <c r="AG39" i="2"/>
  <c r="AI39" i="2" s="1"/>
  <c r="AJ39" i="2" s="1"/>
  <c r="AG40" i="2"/>
  <c r="AI40" i="2" s="1"/>
  <c r="AJ40" i="2" s="1"/>
  <c r="AG41" i="2"/>
  <c r="AG42" i="2"/>
  <c r="AI42" i="2" s="1"/>
  <c r="AG43" i="2"/>
  <c r="AI43" i="2" s="1"/>
  <c r="AG44" i="2"/>
  <c r="AI44" i="2" s="1"/>
  <c r="AG45" i="2"/>
  <c r="AI45" i="2" s="1"/>
  <c r="AJ45" i="2" s="1"/>
  <c r="AG46" i="2"/>
  <c r="AI46" i="2" s="1"/>
  <c r="AG47" i="2"/>
  <c r="AI47" i="2" s="1"/>
  <c r="AG48" i="2"/>
  <c r="AI48" i="2" s="1"/>
  <c r="AG49" i="2"/>
  <c r="AI49" i="2" s="1"/>
  <c r="AG50" i="2"/>
  <c r="AI50" i="2" s="1"/>
  <c r="AG51" i="2"/>
  <c r="AI51" i="2" s="1"/>
  <c r="AG52" i="2"/>
  <c r="AI52" i="2" s="1"/>
  <c r="AG53" i="2"/>
  <c r="AI53" i="2" s="1"/>
  <c r="AJ53" i="2" s="1"/>
  <c r="AG54" i="2"/>
  <c r="AI54" i="2" s="1"/>
  <c r="AG55" i="2"/>
  <c r="AI55" i="2" s="1"/>
  <c r="AG56" i="2"/>
  <c r="AI56" i="2" s="1"/>
  <c r="AJ56" i="2" s="1"/>
  <c r="AG57" i="2"/>
  <c r="AI57" i="2" s="1"/>
  <c r="AJ57" i="2" s="1"/>
  <c r="AG58" i="2"/>
  <c r="AI58" i="2" s="1"/>
  <c r="AJ58" i="2" s="1"/>
  <c r="AG59" i="2"/>
  <c r="AG60" i="2"/>
  <c r="AI60" i="2" s="1"/>
  <c r="AG61" i="2"/>
  <c r="AI61" i="2" s="1"/>
  <c r="AG62" i="2"/>
  <c r="AI62" i="2" s="1"/>
  <c r="AG63" i="2"/>
  <c r="AI63" i="2" s="1"/>
  <c r="AG64" i="2"/>
  <c r="AI64" i="2" s="1"/>
  <c r="AG65" i="2"/>
  <c r="AI65" i="2" s="1"/>
  <c r="AG66" i="2"/>
  <c r="AI66" i="2" s="1"/>
  <c r="AG67" i="2"/>
  <c r="AI67" i="2" s="1"/>
  <c r="AJ67" i="2" s="1"/>
  <c r="AG68" i="2"/>
  <c r="AI68" i="2" s="1"/>
  <c r="AG69" i="2"/>
  <c r="AI69" i="2" s="1"/>
  <c r="AG70" i="2"/>
  <c r="AI70" i="2" s="1"/>
  <c r="AJ70" i="2" s="1"/>
  <c r="AG71" i="2"/>
  <c r="AI71" i="2" s="1"/>
  <c r="AG72" i="2"/>
  <c r="AI72" i="2" s="1"/>
  <c r="AG73" i="2"/>
  <c r="AI73" i="2" s="1"/>
  <c r="AG74" i="2"/>
  <c r="AI74" i="2" s="1"/>
  <c r="AG75" i="2"/>
  <c r="AI75" i="2" s="1"/>
  <c r="AG76" i="2"/>
  <c r="AI76" i="2" s="1"/>
  <c r="AG77" i="2"/>
  <c r="AI77" i="2" s="1"/>
  <c r="AG78" i="2"/>
  <c r="AI78" i="2" s="1"/>
  <c r="AG79" i="2"/>
  <c r="AI79" i="2" s="1"/>
  <c r="AG80" i="2"/>
  <c r="AI80" i="2" s="1"/>
  <c r="AG81" i="2"/>
  <c r="AI81" i="2" s="1"/>
  <c r="AJ81" i="2" s="1"/>
  <c r="AG82" i="2"/>
  <c r="AI82" i="2" s="1"/>
  <c r="AG83" i="2"/>
  <c r="AI83" i="2" s="1"/>
  <c r="AG84" i="2"/>
  <c r="AG85" i="2"/>
  <c r="AI85" i="2" s="1"/>
  <c r="AG86" i="2"/>
  <c r="AI86" i="2" s="1"/>
  <c r="AG87" i="2"/>
  <c r="AI87" i="2" s="1"/>
  <c r="AJ87" i="2" s="1"/>
  <c r="AG88" i="2"/>
  <c r="AI88" i="2" s="1"/>
  <c r="AG89" i="2"/>
  <c r="AI89" i="2" s="1"/>
  <c r="AG90" i="2"/>
  <c r="AI90" i="2" s="1"/>
  <c r="AG91" i="2"/>
  <c r="AI91" i="2" s="1"/>
  <c r="AG92" i="2"/>
  <c r="AI92" i="2" s="1"/>
  <c r="AG93" i="2"/>
  <c r="AI93" i="2" s="1"/>
  <c r="AG94" i="2"/>
  <c r="AI94" i="2" s="1"/>
  <c r="AG95" i="2"/>
  <c r="AI95" i="2" s="1"/>
  <c r="AJ95" i="2" s="1"/>
  <c r="AG96" i="2"/>
  <c r="AI96" i="2" s="1"/>
  <c r="AJ96" i="2" s="1"/>
  <c r="AG97" i="2"/>
  <c r="AI97" i="2" s="1"/>
  <c r="AG98" i="2"/>
  <c r="AI98" i="2" s="1"/>
  <c r="AJ98" i="2" s="1"/>
  <c r="AG99" i="2"/>
  <c r="AI99" i="2" s="1"/>
  <c r="AG100" i="2"/>
  <c r="AI100" i="2" s="1"/>
  <c r="AG101" i="2"/>
  <c r="AI101" i="2" s="1"/>
  <c r="AJ101" i="2" s="1"/>
  <c r="AG102" i="2"/>
  <c r="AI102" i="2" s="1"/>
  <c r="AG103" i="2"/>
  <c r="AI103" i="2" s="1"/>
  <c r="AG104" i="2"/>
  <c r="AI104" i="2" s="1"/>
  <c r="AG105" i="2"/>
  <c r="AI105" i="2" s="1"/>
  <c r="AG106" i="2"/>
  <c r="AI106" i="2" s="1"/>
  <c r="AG107" i="2"/>
  <c r="AI107" i="2" s="1"/>
  <c r="AG108" i="2"/>
  <c r="AI108" i="2" s="1"/>
  <c r="AG109" i="2"/>
  <c r="AI109" i="2" s="1"/>
  <c r="AJ109" i="2" s="1"/>
  <c r="AG110" i="2"/>
  <c r="AI110" i="2" s="1"/>
  <c r="AG111" i="2"/>
  <c r="AI111" i="2" s="1"/>
  <c r="AG112" i="2"/>
  <c r="AI112" i="2" s="1"/>
  <c r="AG113" i="2"/>
  <c r="AI113" i="2" s="1"/>
  <c r="AG114" i="2"/>
  <c r="AI114" i="2" s="1"/>
  <c r="AG115" i="2"/>
  <c r="AI115" i="2" s="1"/>
  <c r="AJ115" i="2" s="1"/>
  <c r="AG116" i="2"/>
  <c r="AI116" i="2" s="1"/>
  <c r="AG117" i="2"/>
  <c r="AI117" i="2" s="1"/>
  <c r="AG118" i="2"/>
  <c r="AI118" i="2" s="1"/>
  <c r="AG119" i="2"/>
  <c r="AI119" i="2" s="1"/>
  <c r="AG120" i="2"/>
  <c r="AI120" i="2" s="1"/>
  <c r="AG121" i="2"/>
  <c r="AI121" i="2" s="1"/>
  <c r="AG122" i="2"/>
  <c r="AI122" i="2" s="1"/>
  <c r="AG123" i="2"/>
  <c r="AI123" i="2" s="1"/>
  <c r="AG124" i="2"/>
  <c r="AI124" i="2" s="1"/>
  <c r="AJ124" i="2" s="1"/>
  <c r="AG125" i="2"/>
  <c r="AI125" i="2" s="1"/>
  <c r="AG126" i="2"/>
  <c r="AG127" i="2"/>
  <c r="AI127" i="2" s="1"/>
  <c r="AG128" i="2"/>
  <c r="AI128" i="2" s="1"/>
  <c r="AG129" i="2"/>
  <c r="AI129" i="2" s="1"/>
  <c r="AG130" i="2"/>
  <c r="AI130" i="2" s="1"/>
  <c r="AG131" i="2"/>
  <c r="AI131" i="2" s="1"/>
  <c r="AG132" i="2"/>
  <c r="AI132" i="2" s="1"/>
  <c r="AG133" i="2"/>
  <c r="AI133" i="2" s="1"/>
  <c r="AG134" i="2"/>
  <c r="AI134" i="2" s="1"/>
  <c r="AG135" i="2"/>
  <c r="AI135" i="2" s="1"/>
  <c r="AG136" i="2"/>
  <c r="AI136" i="2" s="1"/>
  <c r="AG137" i="2"/>
  <c r="AI137" i="2" s="1"/>
  <c r="AJ137" i="2" s="1"/>
  <c r="AG138" i="2"/>
  <c r="AI138" i="2" s="1"/>
  <c r="AJ138" i="2" s="1"/>
  <c r="AG139" i="2"/>
  <c r="AG140" i="2"/>
  <c r="AI140" i="2" s="1"/>
  <c r="AJ140" i="2" s="1"/>
  <c r="AG141" i="2"/>
  <c r="AG142" i="2"/>
  <c r="AI142" i="2" s="1"/>
  <c r="AJ142" i="2" s="1"/>
  <c r="AG143" i="2"/>
  <c r="AG144" i="2"/>
  <c r="AI144" i="2" s="1"/>
  <c r="AG145" i="2"/>
  <c r="AI145" i="2" s="1"/>
  <c r="AG146" i="2"/>
  <c r="AI146" i="2" s="1"/>
  <c r="AG147" i="2"/>
  <c r="AI147" i="2" s="1"/>
  <c r="AG148" i="2"/>
  <c r="AI148" i="2" s="1"/>
  <c r="AG149" i="2"/>
  <c r="AI149" i="2" s="1"/>
  <c r="AG150" i="2"/>
  <c r="AI150" i="2" s="1"/>
  <c r="AG151" i="2"/>
  <c r="AI151" i="2" s="1"/>
  <c r="AJ151" i="2" s="1"/>
  <c r="AG152" i="2"/>
  <c r="AI152" i="2" s="1"/>
  <c r="AJ152" i="2" s="1"/>
  <c r="AG153" i="2"/>
  <c r="AI153" i="2" s="1"/>
  <c r="AG154" i="2"/>
  <c r="AI154" i="2" s="1"/>
  <c r="AG155" i="2"/>
  <c r="AI155" i="2" s="1"/>
  <c r="AG156" i="2"/>
  <c r="AI156" i="2" s="1"/>
  <c r="AG157" i="2"/>
  <c r="AI157" i="2" s="1"/>
  <c r="AG158" i="2"/>
  <c r="AI158" i="2" s="1"/>
  <c r="AG159" i="2"/>
  <c r="AI159" i="2" s="1"/>
  <c r="AG160" i="2"/>
  <c r="AI160" i="2" s="1"/>
  <c r="AG161" i="2"/>
  <c r="AI161" i="2" s="1"/>
  <c r="AG162" i="2"/>
  <c r="AI162" i="2" s="1"/>
  <c r="AG163" i="2"/>
  <c r="AI163" i="2" s="1"/>
  <c r="AG164" i="2"/>
  <c r="AI164" i="2" s="1"/>
  <c r="AG165" i="2"/>
  <c r="AI165" i="2" s="1"/>
  <c r="AJ165" i="2" s="1"/>
  <c r="AG166" i="2"/>
  <c r="AI166" i="2" s="1"/>
  <c r="AG167" i="2"/>
  <c r="AI167" i="2" s="1"/>
  <c r="AG168" i="2"/>
  <c r="AI168" i="2" s="1"/>
  <c r="AJ168" i="2" s="1"/>
  <c r="AG169" i="2"/>
  <c r="AI169" i="2" s="1"/>
  <c r="AG170" i="2"/>
  <c r="AI170" i="2" s="1"/>
  <c r="AG171" i="2"/>
  <c r="AI171" i="2" s="1"/>
  <c r="AJ171" i="2" s="1"/>
  <c r="AG172" i="2"/>
  <c r="AI172" i="2" s="1"/>
  <c r="AG173" i="2"/>
  <c r="AI173" i="2" s="1"/>
  <c r="AG174" i="2"/>
  <c r="AI174" i="2" s="1"/>
  <c r="AG175" i="2"/>
  <c r="AI175" i="2" s="1"/>
  <c r="AG176" i="2"/>
  <c r="AI176" i="2" s="1"/>
  <c r="AG177" i="2"/>
  <c r="AI177" i="2" s="1"/>
  <c r="AG178" i="2"/>
  <c r="AI178" i="2" s="1"/>
  <c r="AG179" i="2"/>
  <c r="AI179" i="2" s="1"/>
  <c r="AJ179" i="2" s="1"/>
  <c r="AG180" i="2"/>
  <c r="AI180" i="2" s="1"/>
  <c r="AG181" i="2"/>
  <c r="AI181" i="2" s="1"/>
  <c r="AJ181" i="2" s="1"/>
  <c r="AG182" i="2"/>
  <c r="AI182" i="2" s="1"/>
  <c r="AJ182" i="2" s="1"/>
  <c r="AG183" i="2"/>
  <c r="AI183" i="2" s="1"/>
  <c r="AG184" i="2"/>
  <c r="AI184" i="2" s="1"/>
  <c r="AG185" i="2"/>
  <c r="AI185" i="2" s="1"/>
  <c r="AG186" i="2"/>
  <c r="AI186" i="2" s="1"/>
  <c r="AG187" i="2"/>
  <c r="AI187" i="2" s="1"/>
  <c r="AG188" i="2"/>
  <c r="AI188" i="2" s="1"/>
  <c r="AG189" i="2"/>
  <c r="AI189" i="2" s="1"/>
  <c r="AG190" i="2"/>
  <c r="AI190" i="2" s="1"/>
  <c r="AG191" i="2"/>
  <c r="AI191" i="2" s="1"/>
  <c r="AG192" i="2"/>
  <c r="AI192" i="2" s="1"/>
  <c r="AG193" i="2"/>
  <c r="AI193" i="2" s="1"/>
  <c r="AJ193" i="2" s="1"/>
  <c r="AG194" i="2"/>
  <c r="AI194" i="2" s="1"/>
  <c r="AJ194" i="2" s="1"/>
  <c r="AG195" i="2"/>
  <c r="AI195" i="2" s="1"/>
  <c r="AG196" i="2"/>
  <c r="AI196" i="2" s="1"/>
  <c r="AG197" i="2"/>
  <c r="AG198" i="2"/>
  <c r="AI198" i="2" s="1"/>
  <c r="AJ198" i="2" s="1"/>
  <c r="AG199" i="2"/>
  <c r="AG200" i="2"/>
  <c r="AG201" i="2"/>
  <c r="AI201" i="2" s="1"/>
  <c r="AG202" i="2"/>
  <c r="AI202" i="2" s="1"/>
  <c r="AG203" i="2"/>
  <c r="AG204" i="2"/>
  <c r="AI204" i="2" s="1"/>
  <c r="AG205" i="2"/>
  <c r="AI205" i="2" s="1"/>
  <c r="AG206" i="2"/>
  <c r="AI206" i="2" s="1"/>
  <c r="AG207" i="2"/>
  <c r="AI207" i="2" s="1"/>
  <c r="AJ207" i="2" s="1"/>
  <c r="AG208" i="2"/>
  <c r="AI208" i="2" s="1"/>
  <c r="R93" i="2"/>
  <c r="R202" i="2"/>
  <c r="R203" i="2"/>
  <c r="P9" i="2"/>
  <c r="R9" i="2" s="1"/>
  <c r="P10" i="2"/>
  <c r="R10" i="2" s="1"/>
  <c r="P11" i="2"/>
  <c r="R11" i="2" s="1"/>
  <c r="P12" i="2"/>
  <c r="R12" i="2" s="1"/>
  <c r="P13" i="2"/>
  <c r="R13" i="2" s="1"/>
  <c r="P14" i="2"/>
  <c r="R14" i="2" s="1"/>
  <c r="P15" i="2"/>
  <c r="R15" i="2" s="1"/>
  <c r="P16" i="2"/>
  <c r="R16" i="2" s="1"/>
  <c r="P17" i="2"/>
  <c r="R17" i="2" s="1"/>
  <c r="P18" i="2"/>
  <c r="R18" i="2" s="1"/>
  <c r="P19" i="2"/>
  <c r="R19" i="2" s="1"/>
  <c r="P20" i="2"/>
  <c r="R20" i="2" s="1"/>
  <c r="P21" i="2"/>
  <c r="R21" i="2" s="1"/>
  <c r="P22" i="2"/>
  <c r="R22" i="2" s="1"/>
  <c r="P23" i="2"/>
  <c r="R23" i="2" s="1"/>
  <c r="P24" i="2"/>
  <c r="R24" i="2" s="1"/>
  <c r="P25" i="2"/>
  <c r="R25" i="2" s="1"/>
  <c r="P26" i="2"/>
  <c r="R26" i="2" s="1"/>
  <c r="P27" i="2"/>
  <c r="R27" i="2" s="1"/>
  <c r="P28" i="2"/>
  <c r="R28" i="2" s="1"/>
  <c r="P29" i="2"/>
  <c r="R29" i="2" s="1"/>
  <c r="P30" i="2"/>
  <c r="R30" i="2" s="1"/>
  <c r="P31" i="2"/>
  <c r="R31" i="2" s="1"/>
  <c r="P32" i="2"/>
  <c r="R32" i="2" s="1"/>
  <c r="P33" i="2"/>
  <c r="R33" i="2" s="1"/>
  <c r="P34" i="2"/>
  <c r="R34" i="2" s="1"/>
  <c r="P35" i="2"/>
  <c r="R35" i="2" s="1"/>
  <c r="P36" i="2"/>
  <c r="R36" i="2" s="1"/>
  <c r="P37" i="2"/>
  <c r="R37" i="2" s="1"/>
  <c r="P38" i="2"/>
  <c r="R38" i="2" s="1"/>
  <c r="P39" i="2"/>
  <c r="R39" i="2" s="1"/>
  <c r="P40" i="2"/>
  <c r="R40" i="2" s="1"/>
  <c r="P41" i="2"/>
  <c r="R41" i="2" s="1"/>
  <c r="P42" i="2"/>
  <c r="R42" i="2" s="1"/>
  <c r="P43" i="2"/>
  <c r="R43" i="2" s="1"/>
  <c r="P44" i="2"/>
  <c r="R44" i="2" s="1"/>
  <c r="P45" i="2"/>
  <c r="R45" i="2" s="1"/>
  <c r="P46" i="2"/>
  <c r="R46" i="2" s="1"/>
  <c r="P47" i="2"/>
  <c r="R47" i="2" s="1"/>
  <c r="P48" i="2"/>
  <c r="R48" i="2" s="1"/>
  <c r="P49" i="2"/>
  <c r="R49" i="2" s="1"/>
  <c r="P50" i="2"/>
  <c r="R50" i="2" s="1"/>
  <c r="P51" i="2"/>
  <c r="R51" i="2" s="1"/>
  <c r="P52" i="2"/>
  <c r="R52" i="2" s="1"/>
  <c r="P53" i="2"/>
  <c r="R53" i="2" s="1"/>
  <c r="P54" i="2"/>
  <c r="R54" i="2" s="1"/>
  <c r="P55" i="2"/>
  <c r="R55" i="2" s="1"/>
  <c r="P56" i="2"/>
  <c r="R56" i="2" s="1"/>
  <c r="P57" i="2"/>
  <c r="R57" i="2" s="1"/>
  <c r="P58" i="2"/>
  <c r="R58" i="2" s="1"/>
  <c r="P59" i="2"/>
  <c r="R59" i="2" s="1"/>
  <c r="P60" i="2"/>
  <c r="R60" i="2" s="1"/>
  <c r="P61" i="2"/>
  <c r="R61" i="2" s="1"/>
  <c r="P62" i="2"/>
  <c r="R62" i="2" s="1"/>
  <c r="P63" i="2"/>
  <c r="R63" i="2" s="1"/>
  <c r="P64" i="2"/>
  <c r="R64" i="2" s="1"/>
  <c r="P65" i="2"/>
  <c r="R65" i="2" s="1"/>
  <c r="P66" i="2"/>
  <c r="R66" i="2" s="1"/>
  <c r="P67" i="2"/>
  <c r="R67" i="2" s="1"/>
  <c r="P68" i="2"/>
  <c r="R68" i="2" s="1"/>
  <c r="P69" i="2"/>
  <c r="R69" i="2" s="1"/>
  <c r="P70" i="2"/>
  <c r="R70" i="2" s="1"/>
  <c r="P71" i="2"/>
  <c r="R71" i="2" s="1"/>
  <c r="P72" i="2"/>
  <c r="R72" i="2" s="1"/>
  <c r="P73" i="2"/>
  <c r="R73" i="2" s="1"/>
  <c r="P74" i="2"/>
  <c r="R74" i="2" s="1"/>
  <c r="P75" i="2"/>
  <c r="R75" i="2" s="1"/>
  <c r="P76" i="2"/>
  <c r="R76" i="2" s="1"/>
  <c r="P77" i="2"/>
  <c r="R77" i="2" s="1"/>
  <c r="P78" i="2"/>
  <c r="R78" i="2" s="1"/>
  <c r="P79" i="2"/>
  <c r="R79" i="2" s="1"/>
  <c r="P80" i="2"/>
  <c r="R80" i="2" s="1"/>
  <c r="P81" i="2"/>
  <c r="R81" i="2" s="1"/>
  <c r="P82" i="2"/>
  <c r="R82" i="2" s="1"/>
  <c r="P83" i="2"/>
  <c r="R83" i="2" s="1"/>
  <c r="P84" i="2"/>
  <c r="R84" i="2" s="1"/>
  <c r="P85" i="2"/>
  <c r="R85" i="2" s="1"/>
  <c r="P86" i="2"/>
  <c r="R86" i="2" s="1"/>
  <c r="P87" i="2"/>
  <c r="R87" i="2" s="1"/>
  <c r="P88" i="2"/>
  <c r="R88" i="2" s="1"/>
  <c r="P89" i="2"/>
  <c r="R89" i="2" s="1"/>
  <c r="P90" i="2"/>
  <c r="R90" i="2" s="1"/>
  <c r="P91" i="2"/>
  <c r="R91" i="2" s="1"/>
  <c r="P92" i="2"/>
  <c r="R92" i="2" s="1"/>
  <c r="P93" i="2"/>
  <c r="P94" i="2"/>
  <c r="R94" i="2" s="1"/>
  <c r="P95" i="2"/>
  <c r="R95" i="2" s="1"/>
  <c r="P96" i="2"/>
  <c r="R96" i="2" s="1"/>
  <c r="P97" i="2"/>
  <c r="R97" i="2" s="1"/>
  <c r="P98" i="2"/>
  <c r="R98" i="2" s="1"/>
  <c r="P99" i="2"/>
  <c r="R99" i="2" s="1"/>
  <c r="P100" i="2"/>
  <c r="R100" i="2" s="1"/>
  <c r="P101" i="2"/>
  <c r="R101" i="2" s="1"/>
  <c r="P102" i="2"/>
  <c r="R102" i="2" s="1"/>
  <c r="P103" i="2"/>
  <c r="R103" i="2" s="1"/>
  <c r="P104" i="2"/>
  <c r="R104" i="2" s="1"/>
  <c r="P105" i="2"/>
  <c r="R105" i="2" s="1"/>
  <c r="P106" i="2"/>
  <c r="R106" i="2" s="1"/>
  <c r="P107" i="2"/>
  <c r="R107" i="2" s="1"/>
  <c r="P108" i="2"/>
  <c r="R108" i="2" s="1"/>
  <c r="P109" i="2"/>
  <c r="R109" i="2" s="1"/>
  <c r="P110" i="2"/>
  <c r="R110" i="2" s="1"/>
  <c r="P111" i="2"/>
  <c r="R111" i="2" s="1"/>
  <c r="P112" i="2"/>
  <c r="R112" i="2" s="1"/>
  <c r="P113" i="2"/>
  <c r="R113" i="2" s="1"/>
  <c r="P114" i="2"/>
  <c r="R114" i="2" s="1"/>
  <c r="P115" i="2"/>
  <c r="R115" i="2" s="1"/>
  <c r="P116" i="2"/>
  <c r="R116" i="2" s="1"/>
  <c r="P117" i="2"/>
  <c r="R117" i="2" s="1"/>
  <c r="P118" i="2"/>
  <c r="R118" i="2" s="1"/>
  <c r="P119" i="2"/>
  <c r="R119" i="2" s="1"/>
  <c r="P120" i="2"/>
  <c r="R120" i="2" s="1"/>
  <c r="P121" i="2"/>
  <c r="R121" i="2" s="1"/>
  <c r="P122" i="2"/>
  <c r="R122" i="2" s="1"/>
  <c r="P123" i="2"/>
  <c r="R123" i="2" s="1"/>
  <c r="P124" i="2"/>
  <c r="R124" i="2" s="1"/>
  <c r="P125" i="2"/>
  <c r="R125" i="2" s="1"/>
  <c r="P126" i="2"/>
  <c r="R126" i="2" s="1"/>
  <c r="P127" i="2"/>
  <c r="R127" i="2" s="1"/>
  <c r="P128" i="2"/>
  <c r="R128" i="2" s="1"/>
  <c r="P129" i="2"/>
  <c r="R129" i="2" s="1"/>
  <c r="P130" i="2"/>
  <c r="R130" i="2" s="1"/>
  <c r="P131" i="2"/>
  <c r="R131" i="2" s="1"/>
  <c r="P132" i="2"/>
  <c r="R132" i="2" s="1"/>
  <c r="P133" i="2"/>
  <c r="R133" i="2" s="1"/>
  <c r="P134" i="2"/>
  <c r="R134" i="2" s="1"/>
  <c r="P135" i="2"/>
  <c r="R135" i="2" s="1"/>
  <c r="P136" i="2"/>
  <c r="R136" i="2" s="1"/>
  <c r="P137" i="2"/>
  <c r="R137" i="2" s="1"/>
  <c r="P138" i="2"/>
  <c r="R138" i="2" s="1"/>
  <c r="P139" i="2"/>
  <c r="R139" i="2" s="1"/>
  <c r="P140" i="2"/>
  <c r="R140" i="2" s="1"/>
  <c r="P141" i="2"/>
  <c r="R141" i="2" s="1"/>
  <c r="P142" i="2"/>
  <c r="R142" i="2" s="1"/>
  <c r="P143" i="2"/>
  <c r="R143" i="2" s="1"/>
  <c r="P144" i="2"/>
  <c r="R144" i="2" s="1"/>
  <c r="P145" i="2"/>
  <c r="R145" i="2" s="1"/>
  <c r="P146" i="2"/>
  <c r="R146" i="2" s="1"/>
  <c r="P147" i="2"/>
  <c r="R147" i="2" s="1"/>
  <c r="P148" i="2"/>
  <c r="R148" i="2" s="1"/>
  <c r="P149" i="2"/>
  <c r="R149" i="2" s="1"/>
  <c r="P150" i="2"/>
  <c r="R150" i="2" s="1"/>
  <c r="P151" i="2"/>
  <c r="R151" i="2" s="1"/>
  <c r="P152" i="2"/>
  <c r="R152" i="2" s="1"/>
  <c r="P153" i="2"/>
  <c r="R153" i="2" s="1"/>
  <c r="P154" i="2"/>
  <c r="R154" i="2" s="1"/>
  <c r="P155" i="2"/>
  <c r="R155" i="2" s="1"/>
  <c r="P156" i="2"/>
  <c r="R156" i="2" s="1"/>
  <c r="P157" i="2"/>
  <c r="R157" i="2" s="1"/>
  <c r="P158" i="2"/>
  <c r="R158" i="2" s="1"/>
  <c r="P159" i="2"/>
  <c r="R159" i="2" s="1"/>
  <c r="P160" i="2"/>
  <c r="R160" i="2" s="1"/>
  <c r="P161" i="2"/>
  <c r="R161" i="2" s="1"/>
  <c r="P162" i="2"/>
  <c r="R162" i="2" s="1"/>
  <c r="P163" i="2"/>
  <c r="R163" i="2" s="1"/>
  <c r="P164" i="2"/>
  <c r="R164" i="2" s="1"/>
  <c r="P165" i="2"/>
  <c r="R165" i="2" s="1"/>
  <c r="P166" i="2"/>
  <c r="R166" i="2" s="1"/>
  <c r="P167" i="2"/>
  <c r="R167" i="2" s="1"/>
  <c r="P168" i="2"/>
  <c r="R168" i="2" s="1"/>
  <c r="P169" i="2"/>
  <c r="R169" i="2" s="1"/>
  <c r="P170" i="2"/>
  <c r="R170" i="2" s="1"/>
  <c r="P171" i="2"/>
  <c r="R171" i="2" s="1"/>
  <c r="P172" i="2"/>
  <c r="R172" i="2" s="1"/>
  <c r="P173" i="2"/>
  <c r="R173" i="2" s="1"/>
  <c r="P174" i="2"/>
  <c r="R174" i="2" s="1"/>
  <c r="P175" i="2"/>
  <c r="R175" i="2" s="1"/>
  <c r="P176" i="2"/>
  <c r="R176" i="2" s="1"/>
  <c r="P177" i="2"/>
  <c r="R177" i="2" s="1"/>
  <c r="P178" i="2"/>
  <c r="R178" i="2" s="1"/>
  <c r="P179" i="2"/>
  <c r="R179" i="2" s="1"/>
  <c r="P180" i="2"/>
  <c r="R180" i="2" s="1"/>
  <c r="P181" i="2"/>
  <c r="R181" i="2" s="1"/>
  <c r="P182" i="2"/>
  <c r="R182" i="2" s="1"/>
  <c r="P183" i="2"/>
  <c r="R183" i="2" s="1"/>
  <c r="P184" i="2"/>
  <c r="R184" i="2" s="1"/>
  <c r="P185" i="2"/>
  <c r="R185" i="2" s="1"/>
  <c r="P186" i="2"/>
  <c r="R186" i="2" s="1"/>
  <c r="P187" i="2"/>
  <c r="R187" i="2" s="1"/>
  <c r="P188" i="2"/>
  <c r="R188" i="2" s="1"/>
  <c r="P189" i="2"/>
  <c r="R189" i="2" s="1"/>
  <c r="P190" i="2"/>
  <c r="R190" i="2" s="1"/>
  <c r="P191" i="2"/>
  <c r="R191" i="2" s="1"/>
  <c r="P192" i="2"/>
  <c r="R192" i="2" s="1"/>
  <c r="P193" i="2"/>
  <c r="R193" i="2" s="1"/>
  <c r="P194" i="2"/>
  <c r="R194" i="2" s="1"/>
  <c r="P195" i="2"/>
  <c r="R195" i="2" s="1"/>
  <c r="P196" i="2"/>
  <c r="R196" i="2" s="1"/>
  <c r="P197" i="2"/>
  <c r="R197" i="2" s="1"/>
  <c r="P198" i="2"/>
  <c r="R198" i="2" s="1"/>
  <c r="P199" i="2"/>
  <c r="R199" i="2" s="1"/>
  <c r="P200" i="2"/>
  <c r="R200" i="2" s="1"/>
  <c r="P201" i="2"/>
  <c r="R201" i="2" s="1"/>
  <c r="P202" i="2"/>
  <c r="P203" i="2"/>
  <c r="P204" i="2"/>
  <c r="R204" i="2" s="1"/>
  <c r="P205" i="2"/>
  <c r="R205" i="2" s="1"/>
  <c r="P206" i="2"/>
  <c r="R206" i="2" s="1"/>
  <c r="P207" i="2"/>
  <c r="R207" i="2" s="1"/>
  <c r="P208" i="2"/>
  <c r="R208" i="2" s="1"/>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148" i="2"/>
  <c r="K149" i="2"/>
  <c r="K150" i="2"/>
  <c r="K151" i="2"/>
  <c r="K152" i="2"/>
  <c r="K153" i="2"/>
  <c r="K154" i="2"/>
  <c r="K155" i="2"/>
  <c r="K156" i="2"/>
  <c r="K157" i="2"/>
  <c r="K158" i="2"/>
  <c r="K159" i="2"/>
  <c r="K160" i="2"/>
  <c r="K161" i="2"/>
  <c r="K162" i="2"/>
  <c r="K163" i="2"/>
  <c r="K164" i="2"/>
  <c r="K165" i="2"/>
  <c r="K166" i="2"/>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192" i="2"/>
  <c r="K193" i="2"/>
  <c r="K194" i="2"/>
  <c r="K195" i="2"/>
  <c r="K196" i="2"/>
  <c r="K197" i="2"/>
  <c r="K198" i="2"/>
  <c r="K199" i="2"/>
  <c r="K200" i="2"/>
  <c r="K201" i="2"/>
  <c r="K202" i="2"/>
  <c r="K203" i="2"/>
  <c r="K204" i="2"/>
  <c r="K205" i="2"/>
  <c r="K206" i="2"/>
  <c r="K207" i="2"/>
  <c r="K208" i="2"/>
  <c r="H17" i="7"/>
  <c r="S9" i="2" l="1"/>
  <c r="AJ130" i="2"/>
  <c r="AJ156" i="2"/>
  <c r="AJ128" i="2"/>
  <c r="AJ114" i="2"/>
  <c r="AJ100" i="2"/>
  <c r="AJ86" i="2"/>
  <c r="AJ72" i="2"/>
  <c r="AJ170" i="2"/>
  <c r="AJ169" i="2"/>
  <c r="AJ127" i="2"/>
  <c r="AJ85" i="2"/>
  <c r="AJ71" i="2"/>
  <c r="AJ43" i="2"/>
  <c r="AJ29" i="2"/>
  <c r="AJ195" i="2"/>
  <c r="AJ167" i="2"/>
  <c r="AJ125" i="2"/>
  <c r="AJ83" i="2"/>
  <c r="AJ55" i="2"/>
  <c r="AJ129" i="2"/>
  <c r="AJ184" i="2"/>
  <c r="AJ44" i="2"/>
  <c r="AJ16" i="2"/>
  <c r="AJ35" i="2"/>
  <c r="AJ112" i="2"/>
  <c r="AJ28" i="2"/>
  <c r="AJ111" i="2"/>
  <c r="AJ110" i="2"/>
  <c r="AJ82" i="2"/>
  <c r="AJ68" i="2"/>
  <c r="AJ204" i="2"/>
  <c r="AJ176" i="2"/>
  <c r="AJ148" i="2"/>
  <c r="AJ21" i="2"/>
  <c r="AJ188" i="2"/>
  <c r="AJ160" i="2"/>
  <c r="AJ132" i="2"/>
  <c r="AJ173" i="2"/>
  <c r="AJ145" i="2"/>
  <c r="AJ18" i="2"/>
  <c r="AJ172" i="2"/>
  <c r="AJ134" i="2"/>
  <c r="AJ203" i="2"/>
  <c r="AJ189" i="2"/>
  <c r="AJ175" i="2"/>
  <c r="AJ161" i="2"/>
  <c r="AJ147" i="2"/>
  <c r="AJ133" i="2"/>
  <c r="AJ119" i="2"/>
  <c r="AJ105" i="2"/>
  <c r="AJ91" i="2"/>
  <c r="AJ77" i="2"/>
  <c r="AJ63" i="2"/>
  <c r="AJ49" i="2"/>
  <c r="AJ34" i="2"/>
  <c r="AJ20" i="2"/>
  <c r="AJ106" i="2"/>
  <c r="AJ62" i="2"/>
  <c r="AJ103" i="2"/>
  <c r="AJ46" i="2"/>
  <c r="AJ78" i="2"/>
  <c r="AJ76" i="2"/>
  <c r="AJ117" i="2"/>
  <c r="AJ64" i="2"/>
  <c r="AJ118" i="2"/>
  <c r="AJ47" i="2"/>
  <c r="AJ88" i="2"/>
  <c r="AJ42" i="2"/>
  <c r="AJ14" i="2"/>
  <c r="AJ120" i="2"/>
  <c r="AJ48" i="2"/>
  <c r="AJ89" i="2"/>
  <c r="AJ50" i="2"/>
  <c r="AJ104" i="2"/>
  <c r="AJ61" i="2"/>
  <c r="AJ102" i="2"/>
  <c r="AJ54" i="2"/>
  <c r="AJ11" i="2"/>
  <c r="AJ92" i="2"/>
  <c r="AJ90" i="2"/>
  <c r="AJ75" i="2"/>
  <c r="AJ60" i="2"/>
  <c r="AJ123" i="2"/>
  <c r="AJ190" i="2"/>
  <c r="AJ162" i="2"/>
  <c r="AJ202" i="2"/>
  <c r="AJ174" i="2"/>
  <c r="AJ146" i="2"/>
  <c r="AJ201" i="2"/>
  <c r="AJ187" i="2"/>
  <c r="AJ159" i="2"/>
  <c r="AJ131" i="2"/>
  <c r="AJ32" i="2"/>
  <c r="AJ186" i="2"/>
  <c r="AJ144" i="2"/>
  <c r="AJ15" i="2"/>
  <c r="AJ17" i="2"/>
  <c r="AJ208" i="2"/>
  <c r="AJ180" i="2"/>
  <c r="AJ166" i="2"/>
  <c r="AJ163" i="2"/>
  <c r="AJ149" i="2"/>
  <c r="AJ135" i="2"/>
  <c r="AJ107" i="2"/>
  <c r="AJ93" i="2"/>
  <c r="AJ36" i="2"/>
  <c r="AJ22" i="2"/>
  <c r="AJ200" i="2"/>
  <c r="AJ116" i="2"/>
  <c r="AJ31" i="2"/>
  <c r="AJ199" i="2"/>
  <c r="AJ185" i="2"/>
  <c r="AJ157" i="2"/>
  <c r="AJ73" i="2"/>
  <c r="AJ158" i="2"/>
  <c r="AJ74" i="2"/>
  <c r="AJ30" i="2"/>
  <c r="AJ183" i="2"/>
  <c r="AJ113" i="2"/>
  <c r="AJ99" i="2"/>
  <c r="AJ97" i="2"/>
  <c r="AJ192" i="2"/>
  <c r="AJ178" i="2"/>
  <c r="AJ164" i="2"/>
  <c r="AJ150" i="2"/>
  <c r="AJ122" i="2"/>
  <c r="AJ108" i="2"/>
  <c r="AJ94" i="2"/>
  <c r="AJ80" i="2"/>
  <c r="AJ52" i="2"/>
  <c r="AJ23" i="2"/>
  <c r="AJ38" i="2"/>
  <c r="AJ24" i="2"/>
  <c r="AJ10" i="2"/>
  <c r="AJ205" i="2"/>
  <c r="AJ191" i="2"/>
  <c r="AJ177" i="2"/>
  <c r="AJ121" i="2"/>
  <c r="AJ79" i="2"/>
  <c r="AJ65" i="2"/>
  <c r="AJ51" i="2"/>
  <c r="AJ37" i="2"/>
  <c r="AJ206" i="2"/>
  <c r="AJ136" i="2"/>
  <c r="AJ66" i="2"/>
  <c r="AJ9" i="2"/>
  <c r="S210" i="2" l="1"/>
  <c r="S7" i="2" s="1"/>
  <c r="B6" i="7" s="1"/>
  <c r="B7" i="7" s="1"/>
  <c r="B23" i="7"/>
  <c r="F143" i="9"/>
  <c r="F14" i="9"/>
  <c r="G14" i="9" s="1"/>
  <c r="L14" i="9" s="1"/>
  <c r="O3" i="9" s="1"/>
  <c r="C6" i="7"/>
  <c r="G143" i="9" l="1"/>
  <c r="L143" i="9" s="1"/>
  <c r="C7" i="7"/>
  <c r="C11" i="7" s="1"/>
  <c r="C13" i="7" s="1"/>
  <c r="P4" i="9"/>
  <c r="P3" i="9" l="1"/>
  <c r="N108" i="6"/>
  <c r="N6" i="6" s="1"/>
  <c r="B10" i="7" s="1"/>
  <c r="I38" i="8" l="1"/>
  <c r="I6" i="8" s="1"/>
  <c r="B12" i="7" s="1"/>
  <c r="L208" i="4" l="1"/>
  <c r="L6" i="4" s="1"/>
  <c r="B8" i="7" s="1"/>
  <c r="B9" i="7"/>
  <c r="B11" i="7" l="1"/>
  <c r="B13" i="7" s="1"/>
  <c r="O4" i="9"/>
  <c r="G18" i="7" l="1"/>
  <c r="H18" i="7" s="1"/>
  <c r="D16" i="7" l="1"/>
  <c r="D18" i="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<sst xmlns="http://schemas.openxmlformats.org/spreadsheetml/2006/main" count="1141" uniqueCount="1077">
  <si>
    <t>PROJECTGEGEVENS</t>
  </si>
  <si>
    <t>Projectnaam</t>
  </si>
  <si>
    <t>Projectperiode (xx/xx/20xx - xx/xx/20xx)</t>
  </si>
  <si>
    <t>Contactpersoon bij promotor voor bijkomende info</t>
  </si>
  <si>
    <t>Email contactpersoon</t>
  </si>
  <si>
    <t>Telefoon contactpersoon</t>
  </si>
  <si>
    <t>IDENTIFICATIE PARTNERS</t>
  </si>
  <si>
    <t>GOEDGEKEURD</t>
  </si>
  <si>
    <t>Partners</t>
  </si>
  <si>
    <t>KBO-NUMMER</t>
  </si>
  <si>
    <t>TYPE</t>
  </si>
  <si>
    <t>LOONKOSTEN</t>
  </si>
  <si>
    <t>OVERHEADKOSTEN</t>
  </si>
  <si>
    <t>WERKINGSKOSTEN</t>
  </si>
  <si>
    <t>EXTERNE PRESTATIES</t>
  </si>
  <si>
    <t>INVESTERINGSKOSTEN</t>
  </si>
  <si>
    <t>ONTVANGSTEN</t>
  </si>
  <si>
    <t>TOTAAL</t>
  </si>
  <si>
    <t>TOTAAL GOEDGEKEURD</t>
  </si>
  <si>
    <t>Organisatie 1 (promotor)</t>
  </si>
  <si>
    <t>Organisatie 2</t>
  </si>
  <si>
    <t>Organisatie 3</t>
  </si>
  <si>
    <t>Organisatie 4</t>
  </si>
  <si>
    <t>Organisatie 5</t>
  </si>
  <si>
    <t>Organisatie 6</t>
  </si>
  <si>
    <t>Organisatie 7</t>
  </si>
  <si>
    <t>Organisatie 8</t>
  </si>
  <si>
    <t>Organisatie 9</t>
  </si>
  <si>
    <t>Organisatie 10</t>
  </si>
  <si>
    <t>Organisatie 11</t>
  </si>
  <si>
    <t>Organisatie 12</t>
  </si>
  <si>
    <t>Organisatie 13</t>
  </si>
  <si>
    <t>Organisatie 14</t>
  </si>
  <si>
    <t>Organisatie 15</t>
  </si>
  <si>
    <t>Organisatie 16</t>
  </si>
  <si>
    <t>Organisatie 17</t>
  </si>
  <si>
    <t>Organisatie 18</t>
  </si>
  <si>
    <t>Organisatie 19</t>
  </si>
  <si>
    <t>Organisatie 20</t>
  </si>
  <si>
    <t>Organisatie 21</t>
  </si>
  <si>
    <t>Organisatie 22</t>
  </si>
  <si>
    <t>Organisatie 23</t>
  </si>
  <si>
    <t>Organisatie 24</t>
  </si>
  <si>
    <t>Organisatie 25</t>
  </si>
  <si>
    <t>Organisatie 26</t>
  </si>
  <si>
    <t>Organisatie 27</t>
  </si>
  <si>
    <t>Organisatie 28</t>
  </si>
  <si>
    <t>Organisatie 29</t>
  </si>
  <si>
    <t>Organisatie 30</t>
  </si>
  <si>
    <t>Organisatie 31</t>
  </si>
  <si>
    <t>Organisatie 32</t>
  </si>
  <si>
    <t>Organisatie 33</t>
  </si>
  <si>
    <t>Organisatie 34</t>
  </si>
  <si>
    <t>Organisatie 35</t>
  </si>
  <si>
    <t>Organisatie 36</t>
  </si>
  <si>
    <t>Organisatie 37</t>
  </si>
  <si>
    <t>Organisatie 38</t>
  </si>
  <si>
    <t>Organisatie 39</t>
  </si>
  <si>
    <t>Organisatie 40</t>
  </si>
  <si>
    <t>Organisatie 41</t>
  </si>
  <si>
    <t>Organisatie 42</t>
  </si>
  <si>
    <t>Organisatie 43</t>
  </si>
  <si>
    <t>Organisatie 44</t>
  </si>
  <si>
    <t>Organisatie 45</t>
  </si>
  <si>
    <t>Organisatie 46</t>
  </si>
  <si>
    <t>Organisatie 47</t>
  </si>
  <si>
    <t>Organisatie 48</t>
  </si>
  <si>
    <t>Organisatie 49</t>
  </si>
  <si>
    <t>Organisatie 50</t>
  </si>
  <si>
    <t>Organisatie 51</t>
  </si>
  <si>
    <t>Organisatie 52</t>
  </si>
  <si>
    <t>Organisatie 53</t>
  </si>
  <si>
    <t>Organisatie 54</t>
  </si>
  <si>
    <t>Organisatie 55</t>
  </si>
  <si>
    <t>Organisatie 56</t>
  </si>
  <si>
    <t>Organisatie 57</t>
  </si>
  <si>
    <t>Organisatie 58</t>
  </si>
  <si>
    <t>Organisatie 59</t>
  </si>
  <si>
    <t>Organisatie 60</t>
  </si>
  <si>
    <t>Organisatie 61</t>
  </si>
  <si>
    <t>Organisatie 62</t>
  </si>
  <si>
    <t>Organisatie 63</t>
  </si>
  <si>
    <t>Organisatie 64</t>
  </si>
  <si>
    <t>Organisatie 65</t>
  </si>
  <si>
    <t>Organisatie 66</t>
  </si>
  <si>
    <t>Organisatie 67</t>
  </si>
  <si>
    <t>Organisatie 68</t>
  </si>
  <si>
    <t>Organisatie 69</t>
  </si>
  <si>
    <t>Organisatie 70</t>
  </si>
  <si>
    <t>Organisatie 71</t>
  </si>
  <si>
    <t>Organisatie 72</t>
  </si>
  <si>
    <t>Organisatie 73</t>
  </si>
  <si>
    <t>Organisatie 74</t>
  </si>
  <si>
    <t>Organisatie 75</t>
  </si>
  <si>
    <t>Organisatie 76</t>
  </si>
  <si>
    <t>Organisatie 77</t>
  </si>
  <si>
    <t>Organisatie 78</t>
  </si>
  <si>
    <t>Organisatie 79</t>
  </si>
  <si>
    <t>Organisatie 80</t>
  </si>
  <si>
    <t>Organisatie 81</t>
  </si>
  <si>
    <t>Organisatie 82</t>
  </si>
  <si>
    <t>Organisatie 83</t>
  </si>
  <si>
    <t>Organisatie 84</t>
  </si>
  <si>
    <t>Organisatie 85</t>
  </si>
  <si>
    <t>Organisatie 86</t>
  </si>
  <si>
    <t>Organisatie 87</t>
  </si>
  <si>
    <t>Organisatie 88</t>
  </si>
  <si>
    <t>Organisatie 89</t>
  </si>
  <si>
    <t>Organisatie 90</t>
  </si>
  <si>
    <t>Organisatie 91</t>
  </si>
  <si>
    <t>Organisatie 92</t>
  </si>
  <si>
    <t>Organisatie 93</t>
  </si>
  <si>
    <t>Organisatie 94</t>
  </si>
  <si>
    <t>Organisatie 95</t>
  </si>
  <si>
    <t>Organisatie 96</t>
  </si>
  <si>
    <t>Organisatie 97</t>
  </si>
  <si>
    <t>Organisatie 98</t>
  </si>
  <si>
    <t>Organisatie 99</t>
  </si>
  <si>
    <t>Organisatie 100</t>
  </si>
  <si>
    <t>INSTRUCTIES</t>
  </si>
  <si>
    <t>OPDRACHTGEVER</t>
  </si>
  <si>
    <t>Toewijzing</t>
  </si>
  <si>
    <t>Uurregistratie</t>
  </si>
  <si>
    <t>Bewijsstuknummer</t>
  </si>
  <si>
    <t>Naam werknemer</t>
  </si>
  <si>
    <t>Rijksregisternummer werknemer</t>
  </si>
  <si>
    <t>Omschrijving uit de begroting</t>
  </si>
  <si>
    <t>Partnerorganisatie</t>
  </si>
  <si>
    <t>Doelstelling</t>
  </si>
  <si>
    <t>Projectjaar
(1)</t>
  </si>
  <si>
    <t>Aantal gepresteerde uren jaarbasis
(2)</t>
  </si>
  <si>
    <t>Brutoloon
(3)</t>
  </si>
  <si>
    <t>Tewerkstellingsbreuk arbeidsovereenkomst (%)
(4)</t>
  </si>
  <si>
    <t>Standaard uurtarief
SUT</t>
  </si>
  <si>
    <t>Toewijzing
(ja/nee)
(5)</t>
  </si>
  <si>
    <t>Toewijzings-percentage (%)
(6)</t>
  </si>
  <si>
    <t>Startdatum toewijzing (dd/mm/jjjj)
(7)</t>
  </si>
  <si>
    <t>Einddatum toewijzing (dd/mm/jjjj)</t>
  </si>
  <si>
    <t>Uren op toewijzing</t>
  </si>
  <si>
    <t>Uren op tijdsregistratie
(8)</t>
  </si>
  <si>
    <t>Totaal uren</t>
  </si>
  <si>
    <t>Totaal personeelskost</t>
  </si>
  <si>
    <t>Extra toelichting</t>
  </si>
  <si>
    <t>Aanvaarde kost</t>
  </si>
  <si>
    <t>Toelichting aanvaarding of weigering</t>
  </si>
  <si>
    <t>L1</t>
  </si>
  <si>
    <t>L2</t>
  </si>
  <si>
    <t>L3</t>
  </si>
  <si>
    <t>L4</t>
  </si>
  <si>
    <t>L5</t>
  </si>
  <si>
    <t>L6</t>
  </si>
  <si>
    <t>L7</t>
  </si>
  <si>
    <t>L8</t>
  </si>
  <si>
    <t>L9</t>
  </si>
  <si>
    <t>L10</t>
  </si>
  <si>
    <t>L11</t>
  </si>
  <si>
    <t>L12</t>
  </si>
  <si>
    <t>L13</t>
  </si>
  <si>
    <t>L14</t>
  </si>
  <si>
    <t>L15</t>
  </si>
  <si>
    <t>L16</t>
  </si>
  <si>
    <t>L17</t>
  </si>
  <si>
    <t>L18</t>
  </si>
  <si>
    <t>L19</t>
  </si>
  <si>
    <t>L20</t>
  </si>
  <si>
    <t>L21</t>
  </si>
  <si>
    <t>L22</t>
  </si>
  <si>
    <t>L23</t>
  </si>
  <si>
    <t>L24</t>
  </si>
  <si>
    <t>L25</t>
  </si>
  <si>
    <t>L26</t>
  </si>
  <si>
    <t>L27</t>
  </si>
  <si>
    <t>L28</t>
  </si>
  <si>
    <t>L29</t>
  </si>
  <si>
    <t>L30</t>
  </si>
  <si>
    <t>L31</t>
  </si>
  <si>
    <t>L32</t>
  </si>
  <si>
    <t>L33</t>
  </si>
  <si>
    <t>L34</t>
  </si>
  <si>
    <t>L35</t>
  </si>
  <si>
    <t>L36</t>
  </si>
  <si>
    <t>L37</t>
  </si>
  <si>
    <t>L38</t>
  </si>
  <si>
    <t>L39</t>
  </si>
  <si>
    <t>L40</t>
  </si>
  <si>
    <t>L41</t>
  </si>
  <si>
    <t>L42</t>
  </si>
  <si>
    <t>L43</t>
  </si>
  <si>
    <t>L44</t>
  </si>
  <si>
    <t>L45</t>
  </si>
  <si>
    <t>L46</t>
  </si>
  <si>
    <t>L47</t>
  </si>
  <si>
    <t>L48</t>
  </si>
  <si>
    <t>L49</t>
  </si>
  <si>
    <t>L50</t>
  </si>
  <si>
    <t>L51</t>
  </si>
  <si>
    <t>L52</t>
  </si>
  <si>
    <t>L53</t>
  </si>
  <si>
    <t>L54</t>
  </si>
  <si>
    <t>L55</t>
  </si>
  <si>
    <t>L56</t>
  </si>
  <si>
    <t>L57</t>
  </si>
  <si>
    <t>L58</t>
  </si>
  <si>
    <t>L59</t>
  </si>
  <si>
    <t>L60</t>
  </si>
  <si>
    <t>L61</t>
  </si>
  <si>
    <t>L62</t>
  </si>
  <si>
    <t>L63</t>
  </si>
  <si>
    <t>L64</t>
  </si>
  <si>
    <t>L65</t>
  </si>
  <si>
    <t>L66</t>
  </si>
  <si>
    <t>L67</t>
  </si>
  <si>
    <t>L68</t>
  </si>
  <si>
    <t>L69</t>
  </si>
  <si>
    <t>L70</t>
  </si>
  <si>
    <t>L71</t>
  </si>
  <si>
    <t>L72</t>
  </si>
  <si>
    <t>L73</t>
  </si>
  <si>
    <t>L74</t>
  </si>
  <si>
    <t>L75</t>
  </si>
  <si>
    <t>L76</t>
  </si>
  <si>
    <t>L77</t>
  </si>
  <si>
    <t>L78</t>
  </si>
  <si>
    <t>L79</t>
  </si>
  <si>
    <t>L80</t>
  </si>
  <si>
    <t>L81</t>
  </si>
  <si>
    <t>L82</t>
  </si>
  <si>
    <t>L83</t>
  </si>
  <si>
    <t>L84</t>
  </si>
  <si>
    <t>L85</t>
  </si>
  <si>
    <t>L86</t>
  </si>
  <si>
    <t>L87</t>
  </si>
  <si>
    <t>L88</t>
  </si>
  <si>
    <t>L89</t>
  </si>
  <si>
    <t>L90</t>
  </si>
  <si>
    <t>L91</t>
  </si>
  <si>
    <t>L92</t>
  </si>
  <si>
    <t>L93</t>
  </si>
  <si>
    <t>L94</t>
  </si>
  <si>
    <t>L95</t>
  </si>
  <si>
    <t>L96</t>
  </si>
  <si>
    <t>L97</t>
  </si>
  <si>
    <t>L98</t>
  </si>
  <si>
    <t>L99</t>
  </si>
  <si>
    <t>L100</t>
  </si>
  <si>
    <t>L101</t>
  </si>
  <si>
    <t>L102</t>
  </si>
  <si>
    <t>L103</t>
  </si>
  <si>
    <t>L104</t>
  </si>
  <si>
    <t>L105</t>
  </si>
  <si>
    <t>L106</t>
  </si>
  <si>
    <t>L107</t>
  </si>
  <si>
    <t>L108</t>
  </si>
  <si>
    <t>L109</t>
  </si>
  <si>
    <t>L110</t>
  </si>
  <si>
    <t>L111</t>
  </si>
  <si>
    <t>L112</t>
  </si>
  <si>
    <t>L113</t>
  </si>
  <si>
    <t>L114</t>
  </si>
  <si>
    <t>L115</t>
  </si>
  <si>
    <t>L116</t>
  </si>
  <si>
    <t>L117</t>
  </si>
  <si>
    <t>L118</t>
  </si>
  <si>
    <t>L119</t>
  </si>
  <si>
    <t>L120</t>
  </si>
  <si>
    <t>L121</t>
  </si>
  <si>
    <t>L122</t>
  </si>
  <si>
    <t>L123</t>
  </si>
  <si>
    <t>L124</t>
  </si>
  <si>
    <t>L125</t>
  </si>
  <si>
    <t>L126</t>
  </si>
  <si>
    <t>L127</t>
  </si>
  <si>
    <t>L128</t>
  </si>
  <si>
    <t>L129</t>
  </si>
  <si>
    <t>L130</t>
  </si>
  <si>
    <t>L131</t>
  </si>
  <si>
    <t>L132</t>
  </si>
  <si>
    <t>L133</t>
  </si>
  <si>
    <t>L134</t>
  </si>
  <si>
    <t>L135</t>
  </si>
  <si>
    <t>L136</t>
  </si>
  <si>
    <t>L137</t>
  </si>
  <si>
    <t>L138</t>
  </si>
  <si>
    <t>L139</t>
  </si>
  <si>
    <t>L140</t>
  </si>
  <si>
    <t>L141</t>
  </si>
  <si>
    <t>L142</t>
  </si>
  <si>
    <t>L143</t>
  </si>
  <si>
    <t>L144</t>
  </si>
  <si>
    <t>L145</t>
  </si>
  <si>
    <t>L146</t>
  </si>
  <si>
    <t>L147</t>
  </si>
  <si>
    <t>L148</t>
  </si>
  <si>
    <t>L149</t>
  </si>
  <si>
    <t>L150</t>
  </si>
  <si>
    <t>L151</t>
  </si>
  <si>
    <t>L152</t>
  </si>
  <si>
    <t>L153</t>
  </si>
  <si>
    <t>L154</t>
  </si>
  <si>
    <t>L155</t>
  </si>
  <si>
    <t>L156</t>
  </si>
  <si>
    <t>L157</t>
  </si>
  <si>
    <t>L158</t>
  </si>
  <si>
    <t>L159</t>
  </si>
  <si>
    <t>L160</t>
  </si>
  <si>
    <t>L161</t>
  </si>
  <si>
    <t>L162</t>
  </si>
  <si>
    <t>L163</t>
  </si>
  <si>
    <t>L164</t>
  </si>
  <si>
    <t>L165</t>
  </si>
  <si>
    <t>L166</t>
  </si>
  <si>
    <t>L167</t>
  </si>
  <si>
    <t>L168</t>
  </si>
  <si>
    <t>L169</t>
  </si>
  <si>
    <t>L170</t>
  </si>
  <si>
    <t>L171</t>
  </si>
  <si>
    <t>L172</t>
  </si>
  <si>
    <t>L173</t>
  </si>
  <si>
    <t>L174</t>
  </si>
  <si>
    <t>L175</t>
  </si>
  <si>
    <t>L176</t>
  </si>
  <si>
    <t>L177</t>
  </si>
  <si>
    <t>L178</t>
  </si>
  <si>
    <t>L179</t>
  </si>
  <si>
    <t>L180</t>
  </si>
  <si>
    <t>L181</t>
  </si>
  <si>
    <t>L182</t>
  </si>
  <si>
    <t>L183</t>
  </si>
  <si>
    <t>L184</t>
  </si>
  <si>
    <t>L185</t>
  </si>
  <si>
    <t>L186</t>
  </si>
  <si>
    <t>L187</t>
  </si>
  <si>
    <t>L188</t>
  </si>
  <si>
    <t>L189</t>
  </si>
  <si>
    <t>L190</t>
  </si>
  <si>
    <t>L191</t>
  </si>
  <si>
    <t>L192</t>
  </si>
  <si>
    <t>L193</t>
  </si>
  <si>
    <t>L194</t>
  </si>
  <si>
    <t>L195</t>
  </si>
  <si>
    <t>L196</t>
  </si>
  <si>
    <t>L197</t>
  </si>
  <si>
    <t>L198</t>
  </si>
  <si>
    <t>L199</t>
  </si>
  <si>
    <t>L200</t>
  </si>
  <si>
    <t>Opdrachtgevende Partnerorganisatie</t>
  </si>
  <si>
    <t>Factuurdatum</t>
  </si>
  <si>
    <t>Omschrijving kost</t>
  </si>
  <si>
    <t>Naam leverancier of onderaannemer</t>
  </si>
  <si>
    <t>Opdracht onderhevig aan de wet op overheidsopdrachten?</t>
  </si>
  <si>
    <t>Kostprijs excl. BTW</t>
  </si>
  <si>
    <t>Niet-recupereerbare BTW (indien van toepassing)</t>
  </si>
  <si>
    <t>Totaal</t>
  </si>
  <si>
    <t xml:space="preserve">Toelichting </t>
  </si>
  <si>
    <t>W1</t>
  </si>
  <si>
    <t>W2</t>
  </si>
  <si>
    <t>W3</t>
  </si>
  <si>
    <t>W4</t>
  </si>
  <si>
    <t>W5</t>
  </si>
  <si>
    <t>W6</t>
  </si>
  <si>
    <t>W7</t>
  </si>
  <si>
    <t>W8</t>
  </si>
  <si>
    <t>W9</t>
  </si>
  <si>
    <t>W10</t>
  </si>
  <si>
    <t>W11</t>
  </si>
  <si>
    <t>W12</t>
  </si>
  <si>
    <t>W13</t>
  </si>
  <si>
    <t>W14</t>
  </si>
  <si>
    <t>W15</t>
  </si>
  <si>
    <t>W16</t>
  </si>
  <si>
    <t>W17</t>
  </si>
  <si>
    <t>W18</t>
  </si>
  <si>
    <t>W19</t>
  </si>
  <si>
    <t>W20</t>
  </si>
  <si>
    <t>W21</t>
  </si>
  <si>
    <t>W22</t>
  </si>
  <si>
    <t>W23</t>
  </si>
  <si>
    <t>W24</t>
  </si>
  <si>
    <t>W25</t>
  </si>
  <si>
    <t>W26</t>
  </si>
  <si>
    <t>W27</t>
  </si>
  <si>
    <t>W28</t>
  </si>
  <si>
    <t>W29</t>
  </si>
  <si>
    <t>W30</t>
  </si>
  <si>
    <t>W31</t>
  </si>
  <si>
    <t>W32</t>
  </si>
  <si>
    <t>W33</t>
  </si>
  <si>
    <t>W34</t>
  </si>
  <si>
    <t>W35</t>
  </si>
  <si>
    <t>W36</t>
  </si>
  <si>
    <t>W37</t>
  </si>
  <si>
    <t>W38</t>
  </si>
  <si>
    <t>W39</t>
  </si>
  <si>
    <t>W40</t>
  </si>
  <si>
    <t>W41</t>
  </si>
  <si>
    <t>W42</t>
  </si>
  <si>
    <t>W43</t>
  </si>
  <si>
    <t>W44</t>
  </si>
  <si>
    <t>W45</t>
  </si>
  <si>
    <t>W46</t>
  </si>
  <si>
    <t>W47</t>
  </si>
  <si>
    <t>W48</t>
  </si>
  <si>
    <t>W49</t>
  </si>
  <si>
    <t>W50</t>
  </si>
  <si>
    <t>W51</t>
  </si>
  <si>
    <t>W52</t>
  </si>
  <si>
    <t>W53</t>
  </si>
  <si>
    <t>W54</t>
  </si>
  <si>
    <t>W55</t>
  </si>
  <si>
    <t>W56</t>
  </si>
  <si>
    <t>W57</t>
  </si>
  <si>
    <t>W58</t>
  </si>
  <si>
    <t>W59</t>
  </si>
  <si>
    <t>W60</t>
  </si>
  <si>
    <t>W61</t>
  </si>
  <si>
    <t>W62</t>
  </si>
  <si>
    <t>W63</t>
  </si>
  <si>
    <t>W64</t>
  </si>
  <si>
    <t>W65</t>
  </si>
  <si>
    <t>W66</t>
  </si>
  <si>
    <t>W67</t>
  </si>
  <si>
    <t>W68</t>
  </si>
  <si>
    <t>W69</t>
  </si>
  <si>
    <t>W70</t>
  </si>
  <si>
    <t>W71</t>
  </si>
  <si>
    <t>W72</t>
  </si>
  <si>
    <t>W73</t>
  </si>
  <si>
    <t>W74</t>
  </si>
  <si>
    <t>W75</t>
  </si>
  <si>
    <t>W76</t>
  </si>
  <si>
    <t>W77</t>
  </si>
  <si>
    <t>W78</t>
  </si>
  <si>
    <t>W79</t>
  </si>
  <si>
    <t>W80</t>
  </si>
  <si>
    <t>W81</t>
  </si>
  <si>
    <t>W82</t>
  </si>
  <si>
    <t>W83</t>
  </si>
  <si>
    <t>W84</t>
  </si>
  <si>
    <t>W85</t>
  </si>
  <si>
    <t>W86</t>
  </si>
  <si>
    <t>W87</t>
  </si>
  <si>
    <t>W88</t>
  </si>
  <si>
    <t>W89</t>
  </si>
  <si>
    <t>W90</t>
  </si>
  <si>
    <t>W91</t>
  </si>
  <si>
    <t>W92</t>
  </si>
  <si>
    <t>W93</t>
  </si>
  <si>
    <t>W94</t>
  </si>
  <si>
    <t>W95</t>
  </si>
  <si>
    <t>W96</t>
  </si>
  <si>
    <t>W97</t>
  </si>
  <si>
    <t>W98</t>
  </si>
  <si>
    <t>W99</t>
  </si>
  <si>
    <t>W100</t>
  </si>
  <si>
    <t>W101</t>
  </si>
  <si>
    <t>W102</t>
  </si>
  <si>
    <t>W103</t>
  </si>
  <si>
    <t>W104</t>
  </si>
  <si>
    <t>W105</t>
  </si>
  <si>
    <t>W106</t>
  </si>
  <si>
    <t>W107</t>
  </si>
  <si>
    <t>W108</t>
  </si>
  <si>
    <t>W109</t>
  </si>
  <si>
    <t>W110</t>
  </si>
  <si>
    <t>W111</t>
  </si>
  <si>
    <t>W112</t>
  </si>
  <si>
    <t>W113</t>
  </si>
  <si>
    <t>W114</t>
  </si>
  <si>
    <t>W115</t>
  </si>
  <si>
    <t>W116</t>
  </si>
  <si>
    <t>W117</t>
  </si>
  <si>
    <t>W118</t>
  </si>
  <si>
    <t>W119</t>
  </si>
  <si>
    <t>W120</t>
  </si>
  <si>
    <t>W121</t>
  </si>
  <si>
    <t>W122</t>
  </si>
  <si>
    <t>W123</t>
  </si>
  <si>
    <t>W124</t>
  </si>
  <si>
    <t>W125</t>
  </si>
  <si>
    <t>W126</t>
  </si>
  <si>
    <t>W127</t>
  </si>
  <si>
    <t>W128</t>
  </si>
  <si>
    <t>W129</t>
  </si>
  <si>
    <t>W130</t>
  </si>
  <si>
    <t>W131</t>
  </si>
  <si>
    <t>W132</t>
  </si>
  <si>
    <t>W133</t>
  </si>
  <si>
    <t>W134</t>
  </si>
  <si>
    <t>W135</t>
  </si>
  <si>
    <t>W136</t>
  </si>
  <si>
    <t>W137</t>
  </si>
  <si>
    <t>W138</t>
  </si>
  <si>
    <t>W139</t>
  </si>
  <si>
    <t>W140</t>
  </si>
  <si>
    <t>W141</t>
  </si>
  <si>
    <t>W142</t>
  </si>
  <si>
    <t>W143</t>
  </si>
  <si>
    <t>W144</t>
  </si>
  <si>
    <t>W145</t>
  </si>
  <si>
    <t>W146</t>
  </si>
  <si>
    <t>W147</t>
  </si>
  <si>
    <t>W148</t>
  </si>
  <si>
    <t>W149</t>
  </si>
  <si>
    <t>W150</t>
  </si>
  <si>
    <t>W151</t>
  </si>
  <si>
    <t>W152</t>
  </si>
  <si>
    <t>W153</t>
  </si>
  <si>
    <t>W154</t>
  </si>
  <si>
    <t>W155</t>
  </si>
  <si>
    <t>W156</t>
  </si>
  <si>
    <t>W157</t>
  </si>
  <si>
    <t>W158</t>
  </si>
  <si>
    <t>W159</t>
  </si>
  <si>
    <t>W160</t>
  </si>
  <si>
    <t>W161</t>
  </si>
  <si>
    <t>W162</t>
  </si>
  <si>
    <t>W163</t>
  </si>
  <si>
    <t>W164</t>
  </si>
  <si>
    <t>W165</t>
  </si>
  <si>
    <t>W166</t>
  </si>
  <si>
    <t>W167</t>
  </si>
  <si>
    <t>W168</t>
  </si>
  <si>
    <t>W169</t>
  </si>
  <si>
    <t>W170</t>
  </si>
  <si>
    <t>W171</t>
  </si>
  <si>
    <t>W172</t>
  </si>
  <si>
    <t>W173</t>
  </si>
  <si>
    <t>W174</t>
  </si>
  <si>
    <t>W175</t>
  </si>
  <si>
    <t>W176</t>
  </si>
  <si>
    <t>W177</t>
  </si>
  <si>
    <t>W178</t>
  </si>
  <si>
    <t>W179</t>
  </si>
  <si>
    <t>W180</t>
  </si>
  <si>
    <t>W181</t>
  </si>
  <si>
    <t>W182</t>
  </si>
  <si>
    <t>W183</t>
  </si>
  <si>
    <t>W184</t>
  </si>
  <si>
    <t>W185</t>
  </si>
  <si>
    <t>W186</t>
  </si>
  <si>
    <t>W187</t>
  </si>
  <si>
    <t>W188</t>
  </si>
  <si>
    <t>W189</t>
  </si>
  <si>
    <t>W190</t>
  </si>
  <si>
    <t>W191</t>
  </si>
  <si>
    <t>W192</t>
  </si>
  <si>
    <t>W193</t>
  </si>
  <si>
    <t>W194</t>
  </si>
  <si>
    <t>W195</t>
  </si>
  <si>
    <t>W196</t>
  </si>
  <si>
    <t>W197</t>
  </si>
  <si>
    <t>W198</t>
  </si>
  <si>
    <t>W199</t>
  </si>
  <si>
    <t>W200</t>
  </si>
  <si>
    <t>Factuurnummer</t>
  </si>
  <si>
    <t>Omschrijving prestatie</t>
  </si>
  <si>
    <t>Opdracht onderhevig aan de wet op de overheidsopdrachten?</t>
  </si>
  <si>
    <t>E1</t>
  </si>
  <si>
    <t>E2</t>
  </si>
  <si>
    <t>E3</t>
  </si>
  <si>
    <t>E4</t>
  </si>
  <si>
    <t>E5</t>
  </si>
  <si>
    <t>E6</t>
  </si>
  <si>
    <t>E7</t>
  </si>
  <si>
    <t>E8</t>
  </si>
  <si>
    <t>E9</t>
  </si>
  <si>
    <t>E10</t>
  </si>
  <si>
    <t>E11</t>
  </si>
  <si>
    <t>E12</t>
  </si>
  <si>
    <t>E13</t>
  </si>
  <si>
    <t>E14</t>
  </si>
  <si>
    <t>E15</t>
  </si>
  <si>
    <t>E16</t>
  </si>
  <si>
    <t>E17</t>
  </si>
  <si>
    <t>E18</t>
  </si>
  <si>
    <t>E19</t>
  </si>
  <si>
    <t>E20</t>
  </si>
  <si>
    <t>E21</t>
  </si>
  <si>
    <t>E22</t>
  </si>
  <si>
    <t>E23</t>
  </si>
  <si>
    <t>E24</t>
  </si>
  <si>
    <t>E25</t>
  </si>
  <si>
    <t>E26</t>
  </si>
  <si>
    <t>E27</t>
  </si>
  <si>
    <t>E28</t>
  </si>
  <si>
    <t>E29</t>
  </si>
  <si>
    <t>E30</t>
  </si>
  <si>
    <t>E31</t>
  </si>
  <si>
    <t>E32</t>
  </si>
  <si>
    <t>E33</t>
  </si>
  <si>
    <t>E34</t>
  </si>
  <si>
    <t>E35</t>
  </si>
  <si>
    <t>E36</t>
  </si>
  <si>
    <t>E37</t>
  </si>
  <si>
    <t>E38</t>
  </si>
  <si>
    <t>E39</t>
  </si>
  <si>
    <t>E40</t>
  </si>
  <si>
    <t>E41</t>
  </si>
  <si>
    <t>E42</t>
  </si>
  <si>
    <t>E43</t>
  </si>
  <si>
    <t>E44</t>
  </si>
  <si>
    <t>E45</t>
  </si>
  <si>
    <t>E46</t>
  </si>
  <si>
    <t>E47</t>
  </si>
  <si>
    <t>E48</t>
  </si>
  <si>
    <t>E49</t>
  </si>
  <si>
    <t>E50</t>
  </si>
  <si>
    <t>E51</t>
  </si>
  <si>
    <t>E52</t>
  </si>
  <si>
    <t>E53</t>
  </si>
  <si>
    <t>E54</t>
  </si>
  <si>
    <t>E55</t>
  </si>
  <si>
    <t>E56</t>
  </si>
  <si>
    <t>E57</t>
  </si>
  <si>
    <t>E58</t>
  </si>
  <si>
    <t>E59</t>
  </si>
  <si>
    <t>E60</t>
  </si>
  <si>
    <t>E61</t>
  </si>
  <si>
    <t>E62</t>
  </si>
  <si>
    <t>E63</t>
  </si>
  <si>
    <t>E64</t>
  </si>
  <si>
    <t>E65</t>
  </si>
  <si>
    <t>E66</t>
  </si>
  <si>
    <t>E67</t>
  </si>
  <si>
    <t>E68</t>
  </si>
  <si>
    <t>E69</t>
  </si>
  <si>
    <t>E70</t>
  </si>
  <si>
    <t>E71</t>
  </si>
  <si>
    <t>E72</t>
  </si>
  <si>
    <t>E73</t>
  </si>
  <si>
    <t>E74</t>
  </si>
  <si>
    <t>E75</t>
  </si>
  <si>
    <t>E76</t>
  </si>
  <si>
    <t>E77</t>
  </si>
  <si>
    <t>E78</t>
  </si>
  <si>
    <t>E79</t>
  </si>
  <si>
    <t>E80</t>
  </si>
  <si>
    <t>E81</t>
  </si>
  <si>
    <t>E82</t>
  </si>
  <si>
    <t>E83</t>
  </si>
  <si>
    <t>E84</t>
  </si>
  <si>
    <t>E85</t>
  </si>
  <si>
    <t>E86</t>
  </si>
  <si>
    <t>E87</t>
  </si>
  <si>
    <t>E88</t>
  </si>
  <si>
    <t>E89</t>
  </si>
  <si>
    <t>E90</t>
  </si>
  <si>
    <t>E91</t>
  </si>
  <si>
    <t>E92</t>
  </si>
  <si>
    <t>E93</t>
  </si>
  <si>
    <t>E94</t>
  </si>
  <si>
    <t>E95</t>
  </si>
  <si>
    <t>E96</t>
  </si>
  <si>
    <t>E97</t>
  </si>
  <si>
    <t>E98</t>
  </si>
  <si>
    <t>E99</t>
  </si>
  <si>
    <t>E100</t>
  </si>
  <si>
    <t>Omschrijving investering</t>
  </si>
  <si>
    <t>Eenheidsprijs (ex. BTW)</t>
  </si>
  <si>
    <t>Aantal</t>
  </si>
  <si>
    <t>I1</t>
  </si>
  <si>
    <t>I2</t>
  </si>
  <si>
    <t>I3</t>
  </si>
  <si>
    <t>I4</t>
  </si>
  <si>
    <t>I5</t>
  </si>
  <si>
    <t>I6</t>
  </si>
  <si>
    <t>I7</t>
  </si>
  <si>
    <t>I8</t>
  </si>
  <si>
    <t>I9</t>
  </si>
  <si>
    <t>I10</t>
  </si>
  <si>
    <t>I11</t>
  </si>
  <si>
    <t>I12</t>
  </si>
  <si>
    <t>I13</t>
  </si>
  <si>
    <t>I14</t>
  </si>
  <si>
    <t>I15</t>
  </si>
  <si>
    <t>I16</t>
  </si>
  <si>
    <t>I17</t>
  </si>
  <si>
    <t>I18</t>
  </si>
  <si>
    <t>I19</t>
  </si>
  <si>
    <t>I20</t>
  </si>
  <si>
    <t>I21</t>
  </si>
  <si>
    <t>I22</t>
  </si>
  <si>
    <t>I23</t>
  </si>
  <si>
    <t>I24</t>
  </si>
  <si>
    <t>I25</t>
  </si>
  <si>
    <t>I26</t>
  </si>
  <si>
    <t>I27</t>
  </si>
  <si>
    <t>I28</t>
  </si>
  <si>
    <t>I29</t>
  </si>
  <si>
    <t>I30</t>
  </si>
  <si>
    <t>I31</t>
  </si>
  <si>
    <t>I32</t>
  </si>
  <si>
    <t>I33</t>
  </si>
  <si>
    <t>I34</t>
  </si>
  <si>
    <t>I35</t>
  </si>
  <si>
    <t>I36</t>
  </si>
  <si>
    <t>I37</t>
  </si>
  <si>
    <t>I38</t>
  </si>
  <si>
    <t>I39</t>
  </si>
  <si>
    <t>I40</t>
  </si>
  <si>
    <t>I41</t>
  </si>
  <si>
    <t>I42</t>
  </si>
  <si>
    <t>I43</t>
  </si>
  <si>
    <t>I44</t>
  </si>
  <si>
    <t>I45</t>
  </si>
  <si>
    <t>I46</t>
  </si>
  <si>
    <t>I47</t>
  </si>
  <si>
    <t>I48</t>
  </si>
  <si>
    <t>I49</t>
  </si>
  <si>
    <t>I50</t>
  </si>
  <si>
    <t>I51</t>
  </si>
  <si>
    <t>I52</t>
  </si>
  <si>
    <t>I53</t>
  </si>
  <si>
    <t>I54</t>
  </si>
  <si>
    <t>I55</t>
  </si>
  <si>
    <t>I56</t>
  </si>
  <si>
    <t>I57</t>
  </si>
  <si>
    <t>I58</t>
  </si>
  <si>
    <t>I59</t>
  </si>
  <si>
    <t>I60</t>
  </si>
  <si>
    <t>I61</t>
  </si>
  <si>
    <t>I62</t>
  </si>
  <si>
    <t>I63</t>
  </si>
  <si>
    <t>I64</t>
  </si>
  <si>
    <t>I65</t>
  </si>
  <si>
    <t>I66</t>
  </si>
  <si>
    <t>I67</t>
  </si>
  <si>
    <t>I68</t>
  </si>
  <si>
    <t>I69</t>
  </si>
  <si>
    <t>I70</t>
  </si>
  <si>
    <t>I71</t>
  </si>
  <si>
    <t>I72</t>
  </si>
  <si>
    <t>I73</t>
  </si>
  <si>
    <t>I74</t>
  </si>
  <si>
    <t>I75</t>
  </si>
  <si>
    <t>I76</t>
  </si>
  <si>
    <t>I77</t>
  </si>
  <si>
    <t>I78</t>
  </si>
  <si>
    <t>I79</t>
  </si>
  <si>
    <t>I80</t>
  </si>
  <si>
    <t>I81</t>
  </si>
  <si>
    <t>I82</t>
  </si>
  <si>
    <t>I83</t>
  </si>
  <si>
    <t>I84</t>
  </si>
  <si>
    <t>I85</t>
  </si>
  <si>
    <t>I86</t>
  </si>
  <si>
    <t>I87</t>
  </si>
  <si>
    <t>I88</t>
  </si>
  <si>
    <t>I89</t>
  </si>
  <si>
    <t>I90</t>
  </si>
  <si>
    <t>I91</t>
  </si>
  <si>
    <t>I92</t>
  </si>
  <si>
    <t>I93</t>
  </si>
  <si>
    <t>I94</t>
  </si>
  <si>
    <t>I95</t>
  </si>
  <si>
    <t>I96</t>
  </si>
  <si>
    <t>I97</t>
  </si>
  <si>
    <t>I98</t>
  </si>
  <si>
    <t>I99</t>
  </si>
  <si>
    <t>I100</t>
  </si>
  <si>
    <t>ONTVANGSTENZIJDE</t>
  </si>
  <si>
    <t>(1) Selecteer een van volgende opties: 
* Opbrengsten of ontvangsten (vb. projecteigen opbrengsten); 
* Private inbreng: andere (vb. eigen inbreng); 
* Publiek: elders gevraagde of verkregen subsidies;
* Publiek: andere (specificeer nader)</t>
  </si>
  <si>
    <t>Omschrijving ontvangst</t>
  </si>
  <si>
    <t>Financieringsbron 
(1)</t>
  </si>
  <si>
    <t>Persoonsgebonden
(ja/nee)</t>
  </si>
  <si>
    <t>Verantwoording van de inbreng (vb. type subsidiekanaal, ...)</t>
  </si>
  <si>
    <t>Aanvaarde ontvangsten</t>
  </si>
  <si>
    <t>O1</t>
  </si>
  <si>
    <t>O2</t>
  </si>
  <si>
    <t>O3</t>
  </si>
  <si>
    <t>O4</t>
  </si>
  <si>
    <t>O5</t>
  </si>
  <si>
    <t>O6</t>
  </si>
  <si>
    <t>O7</t>
  </si>
  <si>
    <t>O8</t>
  </si>
  <si>
    <t>O9</t>
  </si>
  <si>
    <t>O10</t>
  </si>
  <si>
    <t xml:space="preserve"> </t>
  </si>
  <si>
    <t>O11</t>
  </si>
  <si>
    <t>O12</t>
  </si>
  <si>
    <t>O13</t>
  </si>
  <si>
    <t>O14</t>
  </si>
  <si>
    <t>O15</t>
  </si>
  <si>
    <t>O16</t>
  </si>
  <si>
    <t>O17</t>
  </si>
  <si>
    <t>O18</t>
  </si>
  <si>
    <t>O19</t>
  </si>
  <si>
    <t>O20</t>
  </si>
  <si>
    <t>O21</t>
  </si>
  <si>
    <t>O22</t>
  </si>
  <si>
    <t>O23</t>
  </si>
  <si>
    <t>O24</t>
  </si>
  <si>
    <t>O25</t>
  </si>
  <si>
    <t>O26</t>
  </si>
  <si>
    <t>O27</t>
  </si>
  <si>
    <t>O28</t>
  </si>
  <si>
    <t>O29</t>
  </si>
  <si>
    <t>O30</t>
  </si>
  <si>
    <t>TOTAAL  KOSTEN</t>
  </si>
  <si>
    <t>TOTAAL  GOEDGKEURDE KOSTEN</t>
  </si>
  <si>
    <t>ALGEMEEN OVERZICHT</t>
  </si>
  <si>
    <t>TOTALE KOSTEN</t>
  </si>
  <si>
    <t>UIT BEGROTING</t>
  </si>
  <si>
    <t>OVERZICHT KOSTEN</t>
  </si>
  <si>
    <t>OVERHEADKOSTEN (15%)</t>
  </si>
  <si>
    <t>TOTAAL KOSTENZIJDE</t>
  </si>
  <si>
    <t>TOTAAL ONTVANGSTENZIJDE</t>
  </si>
  <si>
    <t>Vastgelegd bedrag</t>
  </si>
  <si>
    <t>Saldo</t>
  </si>
  <si>
    <t>TOTAAL KOSTEN PER DOELSTELLING</t>
  </si>
  <si>
    <t>GOEDGEKEURDE KOSTEN PER DOELSTELLING</t>
  </si>
  <si>
    <t>AANTAL BEZOEKERS</t>
  </si>
  <si>
    <t>KOSTPRIJS PER GEBRUIKER</t>
  </si>
  <si>
    <t>Alle doelstellingen</t>
  </si>
  <si>
    <t>Doelstelling 1: hardware</t>
  </si>
  <si>
    <t>Doelstelling 1</t>
  </si>
  <si>
    <t>Doelstelling 2: opleidingen</t>
  </si>
  <si>
    <t>Doelstelling 2</t>
  </si>
  <si>
    <t>Doelstelling 3: essentiële diensten</t>
  </si>
  <si>
    <t>Doelstelling 3</t>
  </si>
  <si>
    <t>Totaal opdrachtgevers</t>
  </si>
  <si>
    <t>Totaal onderaannemers</t>
  </si>
  <si>
    <t>ingediend</t>
  </si>
  <si>
    <t>goedgekeurd</t>
  </si>
  <si>
    <t>Gelieve hier alle partners en onderaannemers/leveranciers die in opdracht werken te vermelden.
De gegevens worden automatisch ingevuld op basis van de gegevens in de andere tabbladen.</t>
  </si>
  <si>
    <t>AFREKENING DIGIBANKEN - VERLENGING</t>
  </si>
  <si>
    <t>Deze rubriek is voorzien voor derden (bedrijven, zelfstandigen, freelancers, kenniscentra en onderzoeksinstellingen) die in opdracht van de aanvrager of projectpartner een dienst leveren als onderaannemer, alsook voor managementvennootschappen. De wetgeving op de overheidsopdrachten dient gerespecteerd te worden! Elke externe prestatie moet gemotiveerd worden in de projectaanvraag. De kost ervan moet onderbouwd zijn, hetzij via een offerte, via een factuur van een vergelijkbare opdracht of via een gemotiveerde kostenschatting. Externe prestaties dienen exclusief BTW in de begroting opgenomen te worden. Indien de aanvrager niet BTW-plichtig is of een gemengd BTW-statuut heeft, kan de niet-terugvorderbare BTW ook ingebracht worden in het daarvoor voorziene veld in het begrotingssjabloon. De aanvrager diende bij het indienen van de projectbegroting het bewijs van dit BTW-statuut te leveren aan het Departement WEWIS.</t>
  </si>
  <si>
    <t>Werkingskosten zijn de rechtstreeks aan het project verbonden uitgaven die noodzakelijk zijn voor de algemene werking van het project. Indien de aanvrager niet BTW-plichtig is of een gemengd BTW-statuut heeft, kan de niet-terugvorderbare BTW ook ingebracht worden in het daarvoor voorziene veld in het begrotingssjabloon. De aanvrager diende bij het indienen van de projectbegroting het bewijs van dit BTW-statuut te leveren aan het Departement WEWIS.</t>
  </si>
  <si>
    <t>(1) Duid het projectjaar (2024 of 2025) aan. Indien een persoon over meerdere jaren betrokken was op het project, vult u per jaar een afzonderlijke lijn in.
(2) Vermeld het maximaal aantal uren die op jaarbasis ingediend kunnen worden. Voor het aantal gepresteerde uren op jaarbasis wordt uitgegaan van 1.596 uur. Indien dit aantal in werkelijkheid hoger ligt, vult u het juiste aantal in, en dient u de aanpassing toe te lichen  in de kolom 'Ev.extra toelichting'. Voor een gerealiseerd voltijds equivalent kan op jaarbasis maximaal 1.720 uur ingebracht worden. Enkel de uren besteed aan de inhoudelijke projectwerking kunnen worden ingebracht.
(3) De loonkosten worden berekend op basis van een standaard uurtarief (SUT) dat vermenigvuldigd wordt met de aan het project bestede tijd. Het SUT wordt forfaitair bepaald als de vermenigvuldiging van het vaste bruto maandsalaris (daarbij uitgaande van een voltijdse betrekking) van het betrokken personeelslid met de coëfficiënt 1,2%. Uitgangspunt voor de berekening van het standaarduurtarief is het vaste bruto maandsalaris (zonder toeslagen, premies,...). Het brutoloon dat als basis geldt, is het brutoloon van de maand januari voorafgaand aan de indiening van het project of, indien de medewerker nog niet in dienst was, het bruto maandloon van de eerste volledige maand van tewerkstelling. Enkel het bruto maandloon geldt als basis zonder toevoeging van andere voordelen. Andere kosten kunnen niet meegenomen worden voor de berekening van het standaarduurtarief. Voor projecten die zich uitspreiden over meerdere projectjaren, kan een jaarlijkse indexatie van 2% worden toegepast (= brutoloon * 1,02).
(4) Vul hier de tewerkstelling volgens arbeidsovereenkomst in. Bijvoorbeeld, voltijds = 100%, 4/5e = 80%, ...
(5) Duid aan wat van toepassing is: toewijzing of uurregistratie. Indien "nee", ga naar kolom O voor de uurregistratie. U kan slechts één systeem toepassen voor een medewerker voor een bepaalde periode. Als er voor een bepaalde medewerker voor een bepaalde periode een toewijzing wordt aangeduid, kan er ook in die periode voor die medewerker in dat project geen individuele tijdsregistratie meer ingebracht worden. Het is ofwel toewijzing ofwel individuele tijdsregistraties. Enkel indien de periode van toewijzing afgelopen is, kan er eventueel terug overgeschakeld worden naar individuele tijdsregistratie. De toewijzing dient in een onderlinge overeenkomst tussen werkgever en werknemer bevestigd te worden. De tijdsregistratie wordt bijgehouden in een 
(6) Het toewijzingspercentage geeft de mate van tijdsinzet weer dat een persoon op het project zal spenderen. Vul het percentage in verhouding van de effectieve werktijd in. Bijvoorbeeld, een persoon met een voltijds contract die 1 dag per week op het project werkt, heeft een toewijzingspercentage van 20%. Een persoon met een 4/5e contract die 1 dag per week op het project werkt, heeft een toewijzingspercentage van 25%.
(7) Indien een persoon over meerdere jaren betrokken is op het project, vult u per jaar een afzonderlijke lijn in.
(8) Indien u kiest voor uurregistratie, vul hier de geraamde effectief te presteren uren in voor het betrokken projectjaar.</t>
  </si>
  <si>
    <t xml:space="preserve">De investeringen zijn uitsluitend beperkt kosten die boekhoudkundig geactiveerd worden, meer bepaald de digitale technologie dat ter beschikking gesteld wordt aan derden, zoals laptops, desktops, tablets (zoals vermeld in 2.3.1) en materiaal voor de inrichting van digipunten. Voor deze investeringskosten kunnen de aankoopkosten ingediend worden. Deze investeringen kunnen geenszins deel uitmaken van de normale investeringen die de investeringen moet doen in de normale bedrijfsvoering.
Tweedehands materieel is aanvaardbaar indien aangekocht aan marktconforme voorwaarden van een derde. 
Bij financiële leasing van een investering (on-balance) zal niet de globale som van het leasingcontract in aanmerking worden genomen maar wel de maandelijkse afbetalingen gerelateerd aan de duur van het project en de gebruiksgraad. </t>
  </si>
  <si>
    <t>Organisatie 101</t>
  </si>
  <si>
    <t>Organisatie 102</t>
  </si>
  <si>
    <t>Organisatie 103</t>
  </si>
  <si>
    <t>Organisatie 104</t>
  </si>
  <si>
    <t>Organisatie 105</t>
  </si>
  <si>
    <t>Organisatie 106</t>
  </si>
  <si>
    <t>Organisatie 107</t>
  </si>
  <si>
    <t>Organisatie 108</t>
  </si>
  <si>
    <t>Organisatie 109</t>
  </si>
  <si>
    <t>Organisatie 110</t>
  </si>
  <si>
    <t>Organisatie 111</t>
  </si>
  <si>
    <t>Organisatie 112</t>
  </si>
  <si>
    <t>Organisatie 113</t>
  </si>
  <si>
    <t>Organisatie 114</t>
  </si>
  <si>
    <t>Organisatie 115</t>
  </si>
  <si>
    <t>Organisatie 116</t>
  </si>
  <si>
    <t>Organisatie 117</t>
  </si>
  <si>
    <t>Organisatie 118</t>
  </si>
  <si>
    <t>Organisatie 119</t>
  </si>
  <si>
    <t>Organisatie 120</t>
  </si>
  <si>
    <t>Organisatie 121</t>
  </si>
  <si>
    <t>Organisatie 122</t>
  </si>
  <si>
    <t>Organisatie 123</t>
  </si>
  <si>
    <t>Organisatie 124</t>
  </si>
  <si>
    <t>Organisatie 125</t>
  </si>
  <si>
    <t>Organisatie 126</t>
  </si>
  <si>
    <t>Organisatie 127</t>
  </si>
  <si>
    <t>Organisatie 128</t>
  </si>
  <si>
    <t>Organisatie 129</t>
  </si>
  <si>
    <t>Organisatie 130</t>
  </si>
  <si>
    <t>Vooropgesteld</t>
  </si>
  <si>
    <t>Behaald</t>
  </si>
  <si>
    <t xml:space="preserve"> Aantal bezoekers</t>
  </si>
  <si>
    <t>Respectievelijke schijf</t>
  </si>
  <si>
    <t>BEHAALDE SCHIJF</t>
  </si>
  <si>
    <t>Gerechtvaardigd subsidiebedrag</t>
  </si>
  <si>
    <t>Reeds ontvangen bedrag (voorschotten)</t>
  </si>
  <si>
    <t>TOTAAL BEDRAG</t>
  </si>
  <si>
    <t>NAAM ORGANISATIE OF PERSOON</t>
  </si>
  <si>
    <t>Bedrag</t>
  </si>
  <si>
    <t>LOONKOSTEN GOEDGEKEURD</t>
  </si>
  <si>
    <t>OVERHEADKOSTEN GOEDGEKEURD</t>
  </si>
  <si>
    <t>WERKINGSKOSTEN GOEDGEKEURD</t>
  </si>
  <si>
    <t>EXTERNE PRESTATIES GOEDGEKEURD</t>
  </si>
  <si>
    <t>INVESTERINGSKOSTEN GOEDGEKEURD</t>
  </si>
  <si>
    <t>ONTVANGSTEN GOEDGEKEURD</t>
  </si>
  <si>
    <t>E101</t>
  </si>
  <si>
    <t>E102</t>
  </si>
  <si>
    <t>E103</t>
  </si>
  <si>
    <t>E104</t>
  </si>
  <si>
    <t>E105</t>
  </si>
  <si>
    <t>E106</t>
  </si>
  <si>
    <t>E107</t>
  </si>
  <si>
    <t>E108</t>
  </si>
  <si>
    <t>E109</t>
  </si>
  <si>
    <t>E110</t>
  </si>
  <si>
    <t>E111</t>
  </si>
  <si>
    <t>E112</t>
  </si>
  <si>
    <t>E113</t>
  </si>
  <si>
    <t>E114</t>
  </si>
  <si>
    <t>E115</t>
  </si>
  <si>
    <t>E116</t>
  </si>
  <si>
    <t>E117</t>
  </si>
  <si>
    <t>E118</t>
  </si>
  <si>
    <t>E119</t>
  </si>
  <si>
    <t>E120</t>
  </si>
  <si>
    <t>E121</t>
  </si>
  <si>
    <t>E122</t>
  </si>
  <si>
    <t>E123</t>
  </si>
  <si>
    <t>E124</t>
  </si>
  <si>
    <t>E125</t>
  </si>
  <si>
    <t>E126</t>
  </si>
  <si>
    <t>E127</t>
  </si>
  <si>
    <t>E128</t>
  </si>
  <si>
    <t>E129</t>
  </si>
  <si>
    <t>E130</t>
  </si>
  <si>
    <t>E131</t>
  </si>
  <si>
    <t>E132</t>
  </si>
  <si>
    <t>E133</t>
  </si>
  <si>
    <t>E134</t>
  </si>
  <si>
    <t>E135</t>
  </si>
  <si>
    <t>E136</t>
  </si>
  <si>
    <t>E137</t>
  </si>
  <si>
    <t>E138</t>
  </si>
  <si>
    <t>E139</t>
  </si>
  <si>
    <t>E140</t>
  </si>
  <si>
    <t>E141</t>
  </si>
  <si>
    <t>E142</t>
  </si>
  <si>
    <t>E143</t>
  </si>
  <si>
    <t>E144</t>
  </si>
  <si>
    <t>E145</t>
  </si>
  <si>
    <t>E146</t>
  </si>
  <si>
    <t>E147</t>
  </si>
  <si>
    <t>E148</t>
  </si>
  <si>
    <t>E149</t>
  </si>
  <si>
    <t>E150</t>
  </si>
  <si>
    <t>E151</t>
  </si>
  <si>
    <t>E152</t>
  </si>
  <si>
    <t>E153</t>
  </si>
  <si>
    <t>E154</t>
  </si>
  <si>
    <t>E155</t>
  </si>
  <si>
    <t>E156</t>
  </si>
  <si>
    <t>E157</t>
  </si>
  <si>
    <t>E158</t>
  </si>
  <si>
    <t>E159</t>
  </si>
  <si>
    <t>E160</t>
  </si>
  <si>
    <t>E161</t>
  </si>
  <si>
    <t>E162</t>
  </si>
  <si>
    <t>E163</t>
  </si>
  <si>
    <t>E164</t>
  </si>
  <si>
    <t>E165</t>
  </si>
  <si>
    <t>E166</t>
  </si>
  <si>
    <t>E167</t>
  </si>
  <si>
    <t>E168</t>
  </si>
  <si>
    <t>E169</t>
  </si>
  <si>
    <t>E170</t>
  </si>
  <si>
    <t>E171</t>
  </si>
  <si>
    <t>E172</t>
  </si>
  <si>
    <t>E173</t>
  </si>
  <si>
    <t>E174</t>
  </si>
  <si>
    <t>E175</t>
  </si>
  <si>
    <t>E176</t>
  </si>
  <si>
    <t>E177</t>
  </si>
  <si>
    <t>E178</t>
  </si>
  <si>
    <t>E179</t>
  </si>
  <si>
    <t>E180</t>
  </si>
  <si>
    <t>E181</t>
  </si>
  <si>
    <t>E182</t>
  </si>
  <si>
    <t>E183</t>
  </si>
  <si>
    <t>E184</t>
  </si>
  <si>
    <t>E185</t>
  </si>
  <si>
    <t>E186</t>
  </si>
  <si>
    <t>E187</t>
  </si>
  <si>
    <t>E188</t>
  </si>
  <si>
    <t>E189</t>
  </si>
  <si>
    <t>E190</t>
  </si>
  <si>
    <t>E191</t>
  </si>
  <si>
    <t>E192</t>
  </si>
  <si>
    <t>E193</t>
  </si>
  <si>
    <t>E194</t>
  </si>
  <si>
    <t>E195</t>
  </si>
  <si>
    <t>E196</t>
  </si>
  <si>
    <t>E197</t>
  </si>
  <si>
    <t>E198</t>
  </si>
  <si>
    <t>E199</t>
  </si>
  <si>
    <t>E200</t>
  </si>
  <si>
    <t>E201</t>
  </si>
  <si>
    <t>E202</t>
  </si>
  <si>
    <t>E203</t>
  </si>
  <si>
    <t>E204</t>
  </si>
  <si>
    <t>E205</t>
  </si>
  <si>
    <t>E206</t>
  </si>
  <si>
    <t>E207</t>
  </si>
  <si>
    <t>E208</t>
  </si>
  <si>
    <t>E209</t>
  </si>
  <si>
    <t>E210</t>
  </si>
  <si>
    <t>E211</t>
  </si>
  <si>
    <t>E212</t>
  </si>
  <si>
    <t>E213</t>
  </si>
  <si>
    <t>E214</t>
  </si>
  <si>
    <t>E215</t>
  </si>
  <si>
    <t>E216</t>
  </si>
  <si>
    <t>E217</t>
  </si>
  <si>
    <t>E218</t>
  </si>
  <si>
    <t>E219</t>
  </si>
  <si>
    <t>E220</t>
  </si>
  <si>
    <t>E221</t>
  </si>
  <si>
    <t>E222</t>
  </si>
  <si>
    <t>E223</t>
  </si>
  <si>
    <t>E224</t>
  </si>
  <si>
    <t>E225</t>
  </si>
  <si>
    <t>E226</t>
  </si>
  <si>
    <t>E227</t>
  </si>
  <si>
    <t>E228</t>
  </si>
  <si>
    <t>E229</t>
  </si>
  <si>
    <t>E230</t>
  </si>
  <si>
    <t>E231</t>
  </si>
  <si>
    <t>E232</t>
  </si>
  <si>
    <t>E233</t>
  </si>
  <si>
    <t>E234</t>
  </si>
  <si>
    <t>E235</t>
  </si>
  <si>
    <t>E236</t>
  </si>
  <si>
    <t>E237</t>
  </si>
  <si>
    <t>E238</t>
  </si>
  <si>
    <t>E239</t>
  </si>
  <si>
    <t>E240</t>
  </si>
  <si>
    <t>E241</t>
  </si>
  <si>
    <t>E242</t>
  </si>
  <si>
    <t>E243</t>
  </si>
  <si>
    <t>E244</t>
  </si>
  <si>
    <t>E245</t>
  </si>
  <si>
    <t>E246</t>
  </si>
  <si>
    <t>E247</t>
  </si>
  <si>
    <t>E248</t>
  </si>
  <si>
    <t>E249</t>
  </si>
  <si>
    <t>E250</t>
  </si>
  <si>
    <t>E251</t>
  </si>
  <si>
    <t>E252</t>
  </si>
  <si>
    <t>E253</t>
  </si>
  <si>
    <t>E254</t>
  </si>
  <si>
    <t>E255</t>
  </si>
  <si>
    <t>E256</t>
  </si>
  <si>
    <t>E257</t>
  </si>
  <si>
    <t>E258</t>
  </si>
  <si>
    <t>E259</t>
  </si>
  <si>
    <t>E260</t>
  </si>
  <si>
    <t>E261</t>
  </si>
  <si>
    <t>E262</t>
  </si>
  <si>
    <t>E263</t>
  </si>
  <si>
    <t>E264</t>
  </si>
  <si>
    <t>E265</t>
  </si>
  <si>
    <t>E266</t>
  </si>
  <si>
    <t>E267</t>
  </si>
  <si>
    <t>E268</t>
  </si>
  <si>
    <t>E269</t>
  </si>
  <si>
    <t>E270</t>
  </si>
  <si>
    <t>E271</t>
  </si>
  <si>
    <t>E272</t>
  </si>
  <si>
    <t>E273</t>
  </si>
  <si>
    <t>E274</t>
  </si>
  <si>
    <t>E275</t>
  </si>
  <si>
    <t>E276</t>
  </si>
  <si>
    <t>E277</t>
  </si>
  <si>
    <t>E278</t>
  </si>
  <si>
    <t>E279</t>
  </si>
  <si>
    <t>E280</t>
  </si>
  <si>
    <t>E281</t>
  </si>
  <si>
    <t>E282</t>
  </si>
  <si>
    <t>E283</t>
  </si>
  <si>
    <t>E284</t>
  </si>
  <si>
    <t>E285</t>
  </si>
  <si>
    <t>E286</t>
  </si>
  <si>
    <t>E287</t>
  </si>
  <si>
    <t>E288</t>
  </si>
  <si>
    <t>E289</t>
  </si>
  <si>
    <t>E290</t>
  </si>
  <si>
    <t>E291</t>
  </si>
  <si>
    <t>E292</t>
  </si>
  <si>
    <t>E293</t>
  </si>
  <si>
    <t>E294</t>
  </si>
  <si>
    <t>E295</t>
  </si>
  <si>
    <t>E296</t>
  </si>
  <si>
    <t>E297</t>
  </si>
  <si>
    <t>E298</t>
  </si>
  <si>
    <t>E299</t>
  </si>
  <si>
    <t>E300</t>
  </si>
  <si>
    <r>
      <t xml:space="preserve">Gebruik dit sjabloon voor de eindrapportering over de gemaakte kosten (en ontvangsten) van uw project in het kader van de oproep 'Digibanken - Verlenging'. 
Het sjabloon bestaat uit volgende tabbladen:
- Instructies (huidig tabblad): lees de informatie vooraleer u begint met het invullen van de tussentijdse rapportering in de Excel.
- Identificatiegegevens: vul hier de uw gegevens in (als promotor/hoofdaanvrager van het project) en van de partners die deel uitmaken van het partnerschap.
- Loonkosten
- Werkingskosten
- Externe prestaties
- Investeringskosten
- Ontvangsten
- Totaal kosten: een samenvatting van de voorgaande tabbladen.
Elk tabblad bevat specifiek instructies die u kan nalezen door op het '+' symbool te duwen bovenaan. Door op het '-'symbool te duwen wordt dit opnieuw verborgen.
</t>
    </r>
    <r>
      <rPr>
        <b/>
        <sz val="12"/>
        <color theme="4"/>
        <rFont val="Calibri"/>
        <family val="2"/>
        <scheme val="minor"/>
      </rPr>
      <t>U start best met het invullen van de identificatiegegevens, dat maakt het invullen van de andere tabbladen gemakkelijker.</t>
    </r>
    <r>
      <rPr>
        <sz val="12"/>
        <color theme="4"/>
        <rFont val="Calibri"/>
        <family val="2"/>
        <scheme val="minor"/>
      </rPr>
      <t xml:space="preserve">
Elke kost koppelt u via het keuzemenu telkens aan één van de drie hoofddoelstellingen van de oproep, of als overkoepelende kost voor alle doelstellingen.
Dit Excelbestand (als excel, niet als pdf) dient u (samen met de nodige bewijsstukken) toe te voegen aan uw rapport in PLATOS. 
In dit sjabloon is er een korte toelichting opgenomen over bepaalde kosten en hun berekening. Meer informatie over de al dan niet subsidiabele kosten en de bewijslast leest u in de handleiding en de financiële richtlijnen van de oproep 'Digibanken - Verlenging'.
</t>
    </r>
    <r>
      <rPr>
        <b/>
        <sz val="12"/>
        <color theme="4"/>
        <rFont val="Calibri"/>
        <family val="2"/>
        <scheme val="minor"/>
      </rPr>
      <t>Bij vragen: digibanken@vlaanderen.be of 02 553 31 69.
Versie 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</si>
</sst>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0.00_-;\-* #,##0.00_-;_-* &quot;-&quot;??_-;_-@_-"/>
    <numFmt numFmtId="165" formatCode="_-* #,##0_-;\-* #,##0_-;_-* &quot;-&quot;??_-;_-@_-"/>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8"/>
      <name val="Calibri"/>
      <family val="2"/>
      <scheme val="minor"/>
    </font>
    <font>
      <sz val="11"/>
      <name val="Calibri"/>
      <family val="2"/>
      <scheme val="minor"/>
    </font>
    <font>
      <u/>
      <sz val="11"/>
      <color theme="10"/>
      <name val="Calibri"/>
      <family val="2"/>
      <scheme val="minor"/>
    </font>
    <font>
      <b/>
      <sz val="14"/>
      <color theme="0"/>
      <name val="Calibri"/>
      <family val="2"/>
      <scheme val="minor"/>
    </font>
    <font>
      <b/>
      <sz val="11"/>
      <color theme="0"/>
      <name val="Arial"/>
      <family val="2"/>
    </font>
    <font>
      <sz val="12"/>
      <color theme="0"/>
      <name val="Calibri"/>
      <family val="2"/>
      <scheme val="minor"/>
    </font>
    <font>
      <b/>
      <sz val="12"/>
      <color theme="0"/>
      <name val="Calibri"/>
      <family val="2"/>
      <scheme val="minor"/>
    </font>
    <font>
      <b/>
      <sz val="16"/>
      <color theme="0"/>
      <name val="Calibri"/>
      <family val="2"/>
      <scheme val="minor"/>
    </font>
    <font>
      <sz val="12"/>
      <color theme="1"/>
      <name val="Calibri"/>
      <family val="2"/>
      <scheme val="minor"/>
    </font>
    <font>
      <b/>
      <sz val="12"/>
      <color theme="4"/>
      <name val="Calibri"/>
      <family val="2"/>
      <scheme val="minor"/>
    </font>
    <font>
      <sz val="12"/>
      <color theme="4"/>
      <name val="Calibri"/>
      <family val="2"/>
      <scheme val="minor"/>
    </font>
    <font>
      <sz val="14"/>
      <color theme="4"/>
      <name val="Calibri"/>
      <family val="2"/>
      <scheme val="minor"/>
    </font>
    <font>
      <b/>
      <sz val="11"/>
      <color theme="0"/>
      <name val="Calibri"/>
      <family val="2"/>
      <scheme val="minor"/>
    </font>
    <font>
      <sz val="16"/>
      <color theme="4"/>
      <name val="Calibri"/>
      <family val="2"/>
      <scheme val="minor"/>
    </font>
    <font>
      <b/>
      <sz val="18"/>
      <color theme="0"/>
      <name val="Calibri"/>
      <family val="2"/>
      <scheme val="minor"/>
    </font>
    <font>
      <sz val="14"/>
      <color theme="0"/>
      <name val="Calibri"/>
      <family val="2"/>
      <scheme val="minor"/>
    </font>
    <font>
      <b/>
      <sz val="14"/>
      <name val="Calibri"/>
      <family val="2"/>
      <scheme val="minor"/>
    </font>
  </fonts>
  <fills count="14">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bgColor indexed="64"/>
      </patternFill>
    </fill>
    <fill>
      <patternFill patternType="solid">
        <fgColor theme="3" tint="0.79998168889431442"/>
        <bgColor indexed="64"/>
      </patternFill>
    </fill>
    <fill>
      <patternFill patternType="solid">
        <fgColor theme="1" tint="0.79998168889431442"/>
        <bgColor indexed="64"/>
      </patternFill>
    </fill>
    <fill>
      <patternFill patternType="solid">
        <fgColor theme="0" tint="-4.9989318521683403E-2"/>
        <bgColor indexed="64"/>
      </patternFill>
    </fill>
    <fill>
      <patternFill patternType="solid">
        <fgColor theme="6" tint="0.79998168889431442"/>
        <bgColor theme="6" tint="0.79998168889431442"/>
      </patternFill>
    </fill>
    <fill>
      <patternFill patternType="solid">
        <fgColor theme="8"/>
        <bgColor indexed="64"/>
      </patternFill>
    </fill>
    <fill>
      <patternFill patternType="solid">
        <fgColor theme="4" tint="0.79998168889431442"/>
        <bgColor theme="4" tint="0.79998168889431442"/>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thin">
        <color theme="6" tint="0.39997558519241921"/>
      </top>
      <bottom style="thin">
        <color theme="6"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s>
  <cellStyleXfs count="5">
    <xf numFmtId="0" fontId="0" fillId="0" borderId="0"/>
    <xf numFmtId="164"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xf numFmtId="44" fontId="1" fillId="0" borderId="0" applyFont="0" applyFill="0" applyBorder="0" applyAlignment="0" applyProtection="0"/>
  </cellStyleXfs>
  <cellXfs count="201">
    <xf numFmtId="0" fontId="0" fillId="0" borderId="0" xfId="0"/>
    <xf numFmtId="0" fontId="0" fillId="0" borderId="0" xfId="0" applyAlignment="1">
      <alignment horizontal="center"/>
    </xf>
    <xf numFmtId="0" fontId="2" fillId="0" borderId="0" xfId="0" applyFont="1"/>
    <xf numFmtId="0" fontId="3" fillId="5" borderId="1" xfId="0" applyFont="1" applyFill="1" applyBorder="1" applyAlignment="1">
      <alignment horizontal="center" vertical="center" wrapText="1"/>
    </xf>
    <xf numFmtId="0" fontId="3" fillId="0" borderId="0" xfId="0" applyFont="1" applyAlignment="1">
      <alignment horizontal="center" vertical="center" wrapText="1"/>
    </xf>
    <xf numFmtId="0" fontId="3" fillId="5" borderId="1" xfId="0" applyFont="1" applyFill="1" applyBorder="1" applyAlignment="1">
      <alignment vertical="center"/>
    </xf>
    <xf numFmtId="0" fontId="3" fillId="5" borderId="1" xfId="0" applyFont="1" applyFill="1" applyBorder="1" applyAlignment="1">
      <alignment horizontal="left" vertical="center"/>
    </xf>
    <xf numFmtId="0" fontId="0" fillId="0" borderId="0" xfId="0" applyAlignment="1">
      <alignment vertical="center" wrapText="1"/>
    </xf>
    <xf numFmtId="2" fontId="0" fillId="0" borderId="1" xfId="0" applyNumberFormat="1" applyBorder="1" applyAlignment="1" applyProtection="1">
      <alignment horizontal="center"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protection locked="0"/>
    </xf>
    <xf numFmtId="9" fontId="0" fillId="0" borderId="1" xfId="2" applyFont="1" applyBorder="1" applyAlignment="1" applyProtection="1">
      <alignment horizontal="center" vertical="center"/>
      <protection locked="0"/>
    </xf>
    <xf numFmtId="14" fontId="0" fillId="0" borderId="1" xfId="2" applyNumberFormat="1" applyFont="1" applyBorder="1" applyAlignment="1" applyProtection="1">
      <alignment horizontal="center" vertical="center"/>
      <protection locked="0"/>
    </xf>
    <xf numFmtId="164" fontId="0" fillId="0" borderId="1" xfId="1" applyFont="1" applyBorder="1" applyAlignment="1" applyProtection="1">
      <alignment horizontal="center" vertical="center"/>
      <protection locked="0"/>
    </xf>
    <xf numFmtId="0" fontId="0" fillId="0" borderId="0" xfId="0" applyAlignment="1">
      <alignment horizontal="center" vertical="center"/>
    </xf>
    <xf numFmtId="0" fontId="0" fillId="0" borderId="0" xfId="0" applyAlignment="1">
      <alignment horizontal="center" vertical="center" wrapText="1"/>
    </xf>
    <xf numFmtId="0" fontId="0" fillId="2" borderId="1" xfId="0" applyFill="1" applyBorder="1" applyAlignment="1">
      <alignment horizontal="center" vertical="center"/>
    </xf>
    <xf numFmtId="164" fontId="0" fillId="2" borderId="1" xfId="1" applyFont="1" applyFill="1" applyBorder="1" applyAlignment="1" applyProtection="1">
      <alignment horizontal="center" vertical="center"/>
    </xf>
    <xf numFmtId="164" fontId="2" fillId="2" borderId="1" xfId="1" applyFont="1" applyFill="1" applyBorder="1" applyAlignment="1" applyProtection="1">
      <alignment horizontal="center" vertical="center"/>
    </xf>
    <xf numFmtId="164" fontId="0" fillId="0" borderId="1" xfId="1" applyFont="1" applyBorder="1" applyAlignment="1" applyProtection="1">
      <alignment vertical="center" wrapText="1"/>
      <protection locked="0"/>
    </xf>
    <xf numFmtId="0" fontId="0" fillId="0" borderId="0" xfId="0" applyAlignment="1">
      <alignment vertical="center"/>
    </xf>
    <xf numFmtId="164" fontId="0" fillId="0" borderId="2" xfId="1" applyFont="1" applyBorder="1" applyAlignment="1" applyProtection="1">
      <alignment vertical="center" wrapText="1"/>
      <protection locked="0"/>
    </xf>
    <xf numFmtId="0" fontId="0" fillId="0" borderId="6" xfId="0" applyBorder="1" applyAlignment="1" applyProtection="1">
      <alignment vertical="center"/>
      <protection locked="0"/>
    </xf>
    <xf numFmtId="164" fontId="0" fillId="0" borderId="0" xfId="0" applyNumberFormat="1"/>
    <xf numFmtId="0" fontId="5" fillId="5" borderId="1" xfId="0" applyFont="1" applyFill="1" applyBorder="1" applyAlignment="1">
      <alignment horizontal="right" vertical="center"/>
    </xf>
    <xf numFmtId="0" fontId="0" fillId="3" borderId="1" xfId="0" applyFill="1" applyBorder="1" applyAlignment="1" applyProtection="1">
      <alignment horizontal="left" vertical="center"/>
      <protection locked="0"/>
    </xf>
    <xf numFmtId="0" fontId="0" fillId="0" borderId="1" xfId="0" applyBorder="1" applyProtection="1">
      <protection locked="0"/>
    </xf>
    <xf numFmtId="164" fontId="2" fillId="2" borderId="1" xfId="0" applyNumberFormat="1" applyFont="1" applyFill="1" applyBorder="1" applyAlignment="1">
      <alignment vertical="center"/>
    </xf>
    <xf numFmtId="164" fontId="2" fillId="2" borderId="1" xfId="1" applyFont="1" applyFill="1" applyBorder="1" applyAlignment="1" applyProtection="1">
      <alignment vertical="center" wrapText="1"/>
    </xf>
    <xf numFmtId="164" fontId="0" fillId="2" borderId="2" xfId="1" applyFont="1" applyFill="1" applyBorder="1" applyAlignment="1" applyProtection="1">
      <alignment vertical="center" wrapText="1"/>
    </xf>
    <xf numFmtId="164" fontId="2" fillId="2" borderId="1" xfId="0" applyNumberFormat="1" applyFont="1" applyFill="1" applyBorder="1"/>
    <xf numFmtId="164" fontId="0" fillId="2" borderId="1" xfId="1" applyFont="1" applyFill="1" applyBorder="1" applyAlignment="1" applyProtection="1">
      <alignment vertical="center" wrapText="1"/>
    </xf>
    <xf numFmtId="0" fontId="0" fillId="0" borderId="1" xfId="0" applyBorder="1" applyAlignment="1" applyProtection="1">
      <alignment vertical="center"/>
      <protection locked="0"/>
    </xf>
    <xf numFmtId="164" fontId="0" fillId="0" borderId="1" xfId="1" applyFont="1" applyBorder="1" applyAlignment="1" applyProtection="1">
      <alignment horizontal="right" vertical="center" wrapText="1"/>
      <protection locked="0"/>
    </xf>
    <xf numFmtId="0" fontId="6" fillId="0" borderId="0" xfId="3"/>
    <xf numFmtId="0" fontId="0" fillId="0" borderId="13" xfId="0" applyBorder="1" applyAlignment="1" applyProtection="1">
      <alignment horizontal="center" vertical="center"/>
      <protection locked="0"/>
    </xf>
    <xf numFmtId="0" fontId="0" fillId="0" borderId="13" xfId="0" applyBorder="1" applyAlignment="1" applyProtection="1">
      <alignment horizontal="left" vertical="center"/>
      <protection locked="0"/>
    </xf>
    <xf numFmtId="9" fontId="0" fillId="0" borderId="13" xfId="2" applyFont="1" applyBorder="1" applyAlignment="1" applyProtection="1">
      <alignment horizontal="center" vertical="center"/>
      <protection locked="0"/>
    </xf>
    <xf numFmtId="0" fontId="0" fillId="2" borderId="13" xfId="0" applyFill="1" applyBorder="1" applyAlignment="1">
      <alignment horizontal="center" vertical="center"/>
    </xf>
    <xf numFmtId="2" fontId="0" fillId="0" borderId="13" xfId="0" applyNumberFormat="1" applyBorder="1" applyAlignment="1" applyProtection="1">
      <alignment horizontal="center" vertical="center"/>
      <protection locked="0"/>
    </xf>
    <xf numFmtId="14" fontId="0" fillId="0" borderId="13" xfId="2" applyNumberFormat="1" applyFont="1" applyBorder="1" applyAlignment="1" applyProtection="1">
      <alignment horizontal="center" vertical="center"/>
      <protection locked="0"/>
    </xf>
    <xf numFmtId="164" fontId="0" fillId="0" borderId="13" xfId="1" applyFont="1" applyBorder="1" applyAlignment="1" applyProtection="1">
      <alignment horizontal="center" vertical="center"/>
      <protection locked="0"/>
    </xf>
    <xf numFmtId="164" fontId="0" fillId="2" borderId="13" xfId="1" applyFont="1" applyFill="1" applyBorder="1" applyAlignment="1" applyProtection="1">
      <alignment horizontal="center" vertical="center"/>
    </xf>
    <xf numFmtId="164" fontId="2" fillId="2" borderId="13" xfId="1" applyFont="1" applyFill="1" applyBorder="1" applyAlignment="1" applyProtection="1">
      <alignment horizontal="center" vertical="center"/>
    </xf>
    <xf numFmtId="0" fontId="0" fillId="0" borderId="7" xfId="0" applyBorder="1" applyAlignment="1" applyProtection="1">
      <alignment horizontal="center"/>
      <protection locked="0"/>
    </xf>
    <xf numFmtId="164" fontId="0" fillId="0" borderId="13" xfId="1" applyFont="1" applyBorder="1" applyAlignment="1" applyProtection="1">
      <alignment vertical="center" wrapText="1"/>
      <protection locked="0"/>
    </xf>
    <xf numFmtId="0" fontId="0" fillId="0" borderId="13" xfId="0" applyBorder="1" applyProtection="1">
      <protection locked="0"/>
    </xf>
    <xf numFmtId="164" fontId="0" fillId="0" borderId="14" xfId="1" applyFont="1" applyBorder="1" applyAlignment="1" applyProtection="1">
      <alignment vertical="center" wrapText="1"/>
      <protection locked="0"/>
    </xf>
    <xf numFmtId="164" fontId="0" fillId="2" borderId="14" xfId="1" applyFont="1" applyFill="1" applyBorder="1" applyAlignment="1" applyProtection="1">
      <alignment vertical="center" wrapText="1"/>
    </xf>
    <xf numFmtId="0" fontId="0" fillId="0" borderId="13" xfId="0" applyBorder="1" applyAlignment="1" applyProtection="1">
      <alignment vertical="center"/>
      <protection locked="0"/>
    </xf>
    <xf numFmtId="0" fontId="0" fillId="0" borderId="8" xfId="0" applyBorder="1" applyAlignment="1" applyProtection="1">
      <alignment vertical="center"/>
      <protection locked="0"/>
    </xf>
    <xf numFmtId="0" fontId="3" fillId="0" borderId="0" xfId="0" applyFont="1" applyAlignment="1">
      <alignment horizontal="center"/>
    </xf>
    <xf numFmtId="0" fontId="0" fillId="0" borderId="0" xfId="0" applyAlignment="1" applyProtection="1">
      <alignment horizontal="center" vertical="center"/>
      <protection locked="0"/>
    </xf>
    <xf numFmtId="0" fontId="0" fillId="4" borderId="0" xfId="0" applyFill="1" applyAlignment="1" applyProtection="1">
      <alignment horizontal="center" vertical="center"/>
      <protection locked="0"/>
    </xf>
    <xf numFmtId="0" fontId="2" fillId="4" borderId="0" xfId="0" applyFont="1" applyFill="1" applyAlignment="1" applyProtection="1">
      <alignment vertical="center"/>
      <protection locked="0"/>
    </xf>
    <xf numFmtId="164" fontId="2" fillId="2" borderId="1" xfId="0" applyNumberFormat="1" applyFont="1" applyFill="1" applyBorder="1" applyAlignment="1" applyProtection="1">
      <alignment horizontal="center" vertical="center"/>
      <protection locked="0"/>
    </xf>
    <xf numFmtId="43" fontId="0" fillId="0" borderId="0" xfId="0" applyNumberFormat="1"/>
    <xf numFmtId="164" fontId="0" fillId="0" borderId="0" xfId="1" applyFont="1" applyFill="1" applyBorder="1"/>
    <xf numFmtId="0" fontId="5" fillId="0" borderId="0" xfId="0" applyFont="1" applyAlignment="1">
      <alignment horizontal="justify" vertical="center"/>
    </xf>
    <xf numFmtId="0" fontId="3" fillId="5" borderId="1" xfId="0" applyFont="1" applyFill="1" applyBorder="1" applyAlignment="1">
      <alignment horizontal="left" vertical="center" wrapText="1"/>
    </xf>
    <xf numFmtId="0" fontId="3" fillId="5" borderId="7" xfId="0" applyFont="1" applyFill="1" applyBorder="1" applyAlignment="1">
      <alignment horizontal="left" vertical="center" wrapText="1"/>
    </xf>
    <xf numFmtId="0" fontId="2" fillId="4" borderId="15" xfId="0" applyFont="1" applyFill="1" applyBorder="1"/>
    <xf numFmtId="0" fontId="10" fillId="7" borderId="11"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9" fillId="7" borderId="0" xfId="0" applyFont="1" applyFill="1" applyAlignment="1">
      <alignment vertical="center" wrapText="1"/>
    </xf>
    <xf numFmtId="0" fontId="10" fillId="7" borderId="6" xfId="0" applyFont="1" applyFill="1" applyBorder="1" applyAlignment="1">
      <alignment horizontal="center" vertical="center" wrapText="1"/>
    </xf>
    <xf numFmtId="0" fontId="10" fillId="7" borderId="1" xfId="0" applyFont="1" applyFill="1" applyBorder="1" applyAlignment="1">
      <alignment horizontal="center" vertical="center"/>
    </xf>
    <xf numFmtId="0" fontId="12" fillId="0" borderId="0" xfId="0" applyFont="1"/>
    <xf numFmtId="0" fontId="9" fillId="7" borderId="1" xfId="0" applyFont="1" applyFill="1" applyBorder="1" applyAlignment="1">
      <alignment vertical="center"/>
    </xf>
    <xf numFmtId="0" fontId="9" fillId="7" borderId="1" xfId="0" applyFont="1" applyFill="1" applyBorder="1" applyAlignment="1">
      <alignment vertical="center" wrapText="1"/>
    </xf>
    <xf numFmtId="0" fontId="14" fillId="3" borderId="0" xfId="0" applyFont="1" applyFill="1" applyAlignment="1">
      <alignment vertical="top" wrapText="1"/>
    </xf>
    <xf numFmtId="0" fontId="3" fillId="8" borderId="1" xfId="0" applyFont="1" applyFill="1" applyBorder="1" applyAlignment="1">
      <alignment horizontal="center" vertical="center" wrapText="1"/>
    </xf>
    <xf numFmtId="164" fontId="5" fillId="8" borderId="1" xfId="0" applyNumberFormat="1" applyFont="1" applyFill="1" applyBorder="1" applyAlignment="1">
      <alignment horizontal="center" vertical="center" wrapText="1"/>
    </xf>
    <xf numFmtId="164" fontId="3" fillId="8" borderId="1" xfId="0" applyNumberFormat="1" applyFont="1" applyFill="1" applyBorder="1" applyAlignment="1">
      <alignment horizontal="center" vertical="center" wrapText="1"/>
    </xf>
    <xf numFmtId="3" fontId="0" fillId="0" borderId="1" xfId="0" applyNumberFormat="1" applyBorder="1" applyAlignment="1" applyProtection="1">
      <alignment horizontal="center" vertical="center"/>
      <protection locked="0"/>
    </xf>
    <xf numFmtId="14" fontId="0" fillId="0" borderId="1" xfId="0" applyNumberFormat="1" applyBorder="1" applyAlignment="1" applyProtection="1">
      <alignment horizontal="left" vertical="center"/>
      <protection locked="0"/>
    </xf>
    <xf numFmtId="164" fontId="1" fillId="2" borderId="1" xfId="1" applyFont="1" applyFill="1" applyBorder="1" applyAlignment="1" applyProtection="1">
      <alignment horizontal="center" vertical="center"/>
    </xf>
    <xf numFmtId="164" fontId="1" fillId="2" borderId="13" xfId="1" applyFont="1" applyFill="1" applyBorder="1" applyAlignment="1" applyProtection="1">
      <alignment horizontal="center" vertical="center"/>
    </xf>
    <xf numFmtId="14" fontId="0" fillId="0" borderId="1" xfId="0" applyNumberFormat="1" applyBorder="1" applyAlignment="1" applyProtection="1">
      <alignment horizontal="center" vertical="center"/>
      <protection locked="0"/>
    </xf>
    <xf numFmtId="14" fontId="0" fillId="0" borderId="13" xfId="0" applyNumberFormat="1" applyBorder="1" applyAlignment="1" applyProtection="1">
      <alignment horizontal="center" vertical="center"/>
      <protection locked="0"/>
    </xf>
    <xf numFmtId="0" fontId="19" fillId="7" borderId="0" xfId="0" applyFont="1" applyFill="1" applyAlignment="1">
      <alignment vertical="center" wrapText="1"/>
    </xf>
    <xf numFmtId="0" fontId="7" fillId="7" borderId="1"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10" fillId="7" borderId="12" xfId="0" applyFont="1" applyFill="1" applyBorder="1" applyAlignment="1">
      <alignment horizontal="center" vertical="center" wrapText="1"/>
    </xf>
    <xf numFmtId="164" fontId="0" fillId="10" borderId="1" xfId="1" applyFont="1" applyFill="1" applyBorder="1" applyAlignment="1" applyProtection="1">
      <alignment vertical="center" wrapText="1"/>
    </xf>
    <xf numFmtId="44" fontId="0" fillId="0" borderId="0" xfId="4" applyFont="1"/>
    <xf numFmtId="49" fontId="0" fillId="0" borderId="1" xfId="0" applyNumberFormat="1" applyBorder="1" applyAlignment="1" applyProtection="1">
      <alignment horizontal="center" vertical="center"/>
      <protection locked="0"/>
    </xf>
    <xf numFmtId="49" fontId="0" fillId="0" borderId="1" xfId="0" applyNumberFormat="1" applyBorder="1" applyAlignment="1" applyProtection="1">
      <alignment horizontal="left" vertical="center"/>
      <protection locked="0"/>
    </xf>
    <xf numFmtId="49" fontId="0" fillId="0" borderId="13" xfId="0" applyNumberFormat="1" applyBorder="1" applyAlignment="1" applyProtection="1">
      <alignment horizontal="center" vertical="center"/>
      <protection locked="0"/>
    </xf>
    <xf numFmtId="0" fontId="3" fillId="2" borderId="19" xfId="0" applyFont="1" applyFill="1" applyBorder="1" applyAlignment="1">
      <alignment horizontal="center" vertical="center" wrapText="1"/>
    </xf>
    <xf numFmtId="0" fontId="0" fillId="11" borderId="1" xfId="0" applyFill="1" applyBorder="1" applyAlignment="1">
      <alignment horizontal="center" vertical="center"/>
    </xf>
    <xf numFmtId="3" fontId="0" fillId="11" borderId="1" xfId="0" applyNumberFormat="1" applyFill="1" applyBorder="1" applyAlignment="1">
      <alignment horizontal="center" vertical="center"/>
    </xf>
    <xf numFmtId="9" fontId="0" fillId="11" borderId="1" xfId="2" applyFont="1" applyFill="1" applyBorder="1" applyAlignment="1">
      <alignment horizontal="center" vertical="center"/>
    </xf>
    <xf numFmtId="2" fontId="0" fillId="11" borderId="1" xfId="0" applyNumberFormat="1" applyFill="1" applyBorder="1" applyAlignment="1">
      <alignment horizontal="center" vertical="center"/>
    </xf>
    <xf numFmtId="14" fontId="0" fillId="11" borderId="1" xfId="2" applyNumberFormat="1" applyFont="1" applyFill="1" applyBorder="1" applyAlignment="1">
      <alignment horizontal="center" vertical="center"/>
    </xf>
    <xf numFmtId="164" fontId="0" fillId="2" borderId="1" xfId="1" applyFont="1" applyFill="1" applyBorder="1" applyAlignment="1">
      <alignment horizontal="center" vertical="center"/>
    </xf>
    <xf numFmtId="164" fontId="0" fillId="11" borderId="1" xfId="1" applyFont="1" applyFill="1" applyBorder="1" applyAlignment="1">
      <alignment horizontal="center" vertical="center"/>
    </xf>
    <xf numFmtId="164" fontId="2" fillId="2" borderId="1" xfId="1" applyFont="1" applyFill="1" applyBorder="1" applyAlignment="1">
      <alignment horizontal="center" vertical="center"/>
    </xf>
    <xf numFmtId="0" fontId="0" fillId="0" borderId="1" xfId="0" applyBorder="1" applyAlignment="1">
      <alignment horizontal="center" vertical="center"/>
    </xf>
    <xf numFmtId="3" fontId="0" fillId="0" borderId="1" xfId="0" applyNumberFormat="1" applyBorder="1" applyAlignment="1">
      <alignment horizontal="center" vertical="center"/>
    </xf>
    <xf numFmtId="9" fontId="0" fillId="0" borderId="1" xfId="2" applyFont="1" applyBorder="1" applyAlignment="1">
      <alignment horizontal="center" vertical="center"/>
    </xf>
    <xf numFmtId="2" fontId="0" fillId="0" borderId="1" xfId="0" applyNumberFormat="1" applyBorder="1" applyAlignment="1">
      <alignment horizontal="center" vertical="center"/>
    </xf>
    <xf numFmtId="14" fontId="0" fillId="0" borderId="1" xfId="2" applyNumberFormat="1" applyFont="1" applyBorder="1" applyAlignment="1">
      <alignment horizontal="center" vertical="center"/>
    </xf>
    <xf numFmtId="164" fontId="0" fillId="0" borderId="1" xfId="1" applyFont="1" applyBorder="1" applyAlignment="1">
      <alignment horizontal="center" vertical="center"/>
    </xf>
    <xf numFmtId="0" fontId="2" fillId="4" borderId="3" xfId="0" applyFont="1" applyFill="1" applyBorder="1"/>
    <xf numFmtId="0" fontId="0" fillId="12" borderId="1" xfId="0" applyFill="1" applyBorder="1"/>
    <xf numFmtId="0" fontId="2" fillId="12" borderId="1" xfId="0" applyFont="1" applyFill="1" applyBorder="1"/>
    <xf numFmtId="44" fontId="0" fillId="12" borderId="1" xfId="4" applyFont="1" applyFill="1" applyBorder="1"/>
    <xf numFmtId="165" fontId="0" fillId="12" borderId="1" xfId="0" applyNumberFormat="1" applyFill="1" applyBorder="1"/>
    <xf numFmtId="165" fontId="5" fillId="9" borderId="1" xfId="0" applyNumberFormat="1" applyFont="1" applyFill="1" applyBorder="1" applyAlignment="1">
      <alignment horizontal="center" vertical="center" wrapText="1"/>
    </xf>
    <xf numFmtId="43" fontId="5" fillId="8" borderId="1" xfId="1" applyNumberFormat="1" applyFont="1" applyFill="1" applyBorder="1" applyAlignment="1">
      <alignment horizontal="center" vertical="center" wrapText="1"/>
    </xf>
    <xf numFmtId="43" fontId="3" fillId="8" borderId="1" xfId="0" applyNumberFormat="1" applyFont="1" applyFill="1" applyBorder="1" applyAlignment="1">
      <alignment horizontal="center" vertical="center" wrapText="1"/>
    </xf>
    <xf numFmtId="43" fontId="5" fillId="8" borderId="1" xfId="0" applyNumberFormat="1" applyFont="1" applyFill="1" applyBorder="1" applyAlignment="1">
      <alignment horizontal="center" vertical="center" wrapText="1"/>
    </xf>
    <xf numFmtId="43" fontId="3" fillId="5" borderId="1" xfId="0" applyNumberFormat="1" applyFont="1" applyFill="1" applyBorder="1" applyAlignment="1">
      <alignment vertical="center"/>
    </xf>
    <xf numFmtId="164" fontId="0" fillId="0" borderId="0" xfId="0" applyNumberFormat="1" applyAlignment="1" applyProtection="1">
      <alignment horizontal="center" vertical="center"/>
      <protection locked="0"/>
    </xf>
    <xf numFmtId="164" fontId="2" fillId="0" borderId="1" xfId="1" applyFont="1" applyFill="1" applyBorder="1" applyAlignment="1" applyProtection="1">
      <alignment horizontal="center" vertical="center"/>
    </xf>
    <xf numFmtId="0" fontId="0" fillId="0" borderId="16" xfId="0" applyBorder="1" applyAlignment="1">
      <alignment horizontal="center" vertical="center"/>
    </xf>
    <xf numFmtId="0" fontId="0" fillId="0" borderId="23" xfId="0" applyBorder="1" applyAlignment="1">
      <alignment horizontal="center" vertical="center"/>
    </xf>
    <xf numFmtId="164" fontId="2" fillId="0" borderId="1" xfId="1" applyFont="1" applyFill="1" applyBorder="1" applyAlignment="1">
      <alignment vertical="center" wrapText="1"/>
    </xf>
    <xf numFmtId="164" fontId="2" fillId="0" borderId="1" xfId="1" applyFont="1" applyFill="1" applyBorder="1" applyAlignment="1" applyProtection="1">
      <alignment vertical="center" wrapText="1"/>
    </xf>
    <xf numFmtId="0" fontId="0" fillId="0" borderId="16" xfId="0" applyBorder="1"/>
    <xf numFmtId="0" fontId="3" fillId="0" borderId="1" xfId="0" applyFont="1" applyBorder="1" applyAlignment="1">
      <alignment horizontal="center" vertical="center" wrapText="1"/>
    </xf>
    <xf numFmtId="0" fontId="0" fillId="0" borderId="16" xfId="0" applyBorder="1" applyAlignment="1">
      <alignment vertical="center"/>
    </xf>
    <xf numFmtId="0" fontId="0" fillId="0" borderId="17" xfId="0" applyBorder="1" applyAlignment="1">
      <alignment vertical="center"/>
    </xf>
    <xf numFmtId="0" fontId="0" fillId="0" borderId="17" xfId="0" applyBorder="1"/>
    <xf numFmtId="0" fontId="0" fillId="0" borderId="1" xfId="0" applyBorder="1"/>
    <xf numFmtId="164" fontId="2" fillId="0" borderId="13" xfId="1" applyFont="1" applyFill="1" applyBorder="1" applyAlignment="1" applyProtection="1">
      <alignment vertical="center" wrapText="1"/>
    </xf>
    <xf numFmtId="164" fontId="2" fillId="0" borderId="0" xfId="1" applyFont="1" applyFill="1" applyBorder="1" applyAlignment="1" applyProtection="1">
      <alignment vertical="center" wrapText="1"/>
    </xf>
    <xf numFmtId="43" fontId="5" fillId="0" borderId="1" xfId="0" applyNumberFormat="1" applyFont="1" applyBorder="1" applyAlignment="1">
      <alignment horizontal="center" vertical="center" wrapText="1"/>
    </xf>
    <xf numFmtId="43"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165" fontId="0" fillId="0" borderId="1" xfId="0" applyNumberFormat="1" applyBorder="1"/>
    <xf numFmtId="165" fontId="5" fillId="0" borderId="1" xfId="0" applyNumberFormat="1" applyFont="1" applyBorder="1" applyAlignment="1">
      <alignment horizontal="center" vertical="center" wrapText="1"/>
    </xf>
    <xf numFmtId="0" fontId="10" fillId="7" borderId="8" xfId="0" applyFont="1" applyFill="1" applyBorder="1" applyAlignment="1">
      <alignment vertical="center"/>
    </xf>
    <xf numFmtId="0" fontId="9" fillId="7" borderId="8" xfId="0" applyFont="1" applyFill="1" applyBorder="1" applyAlignment="1">
      <alignment vertical="center"/>
    </xf>
    <xf numFmtId="0" fontId="9" fillId="7" borderId="6" xfId="0" applyFont="1" applyFill="1" applyBorder="1" applyAlignment="1">
      <alignment vertical="center"/>
    </xf>
    <xf numFmtId="0" fontId="10" fillId="7" borderId="0" xfId="0" applyFont="1" applyFill="1" applyAlignment="1">
      <alignment horizontal="center" vertical="center" wrapText="1"/>
    </xf>
    <xf numFmtId="0" fontId="10" fillId="7" borderId="10" xfId="0" applyFont="1" applyFill="1" applyBorder="1" applyAlignment="1">
      <alignment horizontal="center" vertical="center" wrapText="1"/>
    </xf>
    <xf numFmtId="0" fontId="3" fillId="6" borderId="10" xfId="0" applyFont="1" applyFill="1" applyBorder="1" applyAlignment="1">
      <alignment horizontal="center" vertical="center" wrapText="1"/>
    </xf>
    <xf numFmtId="164" fontId="2" fillId="0" borderId="9" xfId="1" applyFont="1" applyFill="1" applyBorder="1" applyAlignment="1">
      <alignment horizontal="center" vertical="center"/>
    </xf>
    <xf numFmtId="164" fontId="0" fillId="0" borderId="8" xfId="1" applyFont="1" applyFill="1" applyBorder="1" applyAlignment="1">
      <alignment horizontal="center" vertical="center"/>
    </xf>
    <xf numFmtId="164" fontId="2" fillId="0" borderId="8" xfId="0" applyNumberFormat="1" applyFont="1" applyBorder="1" applyAlignment="1">
      <alignment vertical="center"/>
    </xf>
    <xf numFmtId="164" fontId="0" fillId="0" borderId="8" xfId="1" applyFont="1" applyFill="1" applyBorder="1" applyAlignment="1">
      <alignment vertical="center"/>
    </xf>
    <xf numFmtId="164" fontId="2" fillId="0" borderId="8" xfId="1" applyFont="1" applyFill="1" applyBorder="1" applyAlignment="1">
      <alignment horizontal="center" vertical="center"/>
    </xf>
    <xf numFmtId="164" fontId="2" fillId="0" borderId="8" xfId="1" applyFont="1" applyFill="1" applyBorder="1" applyAlignment="1">
      <alignment vertical="center"/>
    </xf>
    <xf numFmtId="0" fontId="20" fillId="0" borderId="0" xfId="0" applyFont="1" applyAlignment="1">
      <alignment vertical="center" wrapText="1"/>
    </xf>
    <xf numFmtId="164" fontId="0" fillId="0" borderId="1" xfId="1" applyFont="1" applyFill="1" applyBorder="1" applyAlignment="1" applyProtection="1">
      <alignment vertical="center" wrapText="1"/>
      <protection locked="0"/>
    </xf>
    <xf numFmtId="0" fontId="0" fillId="13" borderId="9" xfId="0" applyFill="1" applyBorder="1" applyAlignment="1" applyProtection="1">
      <alignment horizontal="center" vertical="center"/>
      <protection locked="0"/>
    </xf>
    <xf numFmtId="0" fontId="0" fillId="13" borderId="8" xfId="0" applyFill="1" applyBorder="1" applyAlignment="1" applyProtection="1">
      <alignment horizontal="left" vertical="center"/>
      <protection locked="0"/>
    </xf>
    <xf numFmtId="0" fontId="0" fillId="0" borderId="9" xfId="0" applyBorder="1" applyAlignment="1" applyProtection="1">
      <alignment horizontal="center" vertical="center"/>
      <protection locked="0"/>
    </xf>
    <xf numFmtId="0" fontId="0" fillId="0" borderId="8" xfId="0" applyBorder="1" applyAlignment="1" applyProtection="1">
      <alignment horizontal="left" vertical="center"/>
      <protection locked="0"/>
    </xf>
    <xf numFmtId="0" fontId="10" fillId="7" borderId="10" xfId="0" applyFont="1" applyFill="1" applyBorder="1" applyAlignment="1">
      <alignment horizontal="center" vertical="center"/>
    </xf>
    <xf numFmtId="164" fontId="2" fillId="0" borderId="13" xfId="1" applyFont="1" applyFill="1" applyBorder="1" applyAlignment="1" applyProtection="1">
      <alignment horizontal="center" vertical="center"/>
    </xf>
    <xf numFmtId="0" fontId="0" fillId="0" borderId="0" xfId="0" applyAlignment="1" applyProtection="1">
      <alignment horizontal="left" vertical="center"/>
      <protection locked="0"/>
    </xf>
    <xf numFmtId="9" fontId="1" fillId="0" borderId="0" xfId="0" applyNumberFormat="1" applyFont="1" applyAlignment="1" applyProtection="1">
      <alignment horizontal="center" vertical="center"/>
      <protection locked="0"/>
    </xf>
    <xf numFmtId="2" fontId="0" fillId="0" borderId="0" xfId="0" applyNumberFormat="1" applyAlignment="1" applyProtection="1">
      <alignment horizontal="center" vertical="center"/>
      <protection locked="0"/>
    </xf>
    <xf numFmtId="14" fontId="1" fillId="0" borderId="0" xfId="0" applyNumberFormat="1" applyFont="1" applyAlignment="1" applyProtection="1">
      <alignment horizontal="center" vertical="center"/>
      <protection locked="0"/>
    </xf>
    <xf numFmtId="164" fontId="1" fillId="0" borderId="0" xfId="0" applyNumberFormat="1" applyFont="1" applyAlignment="1">
      <alignment horizontal="center" vertical="center"/>
    </xf>
    <xf numFmtId="164" fontId="1" fillId="0" borderId="0" xfId="0" applyNumberFormat="1" applyFont="1" applyAlignment="1" applyProtection="1">
      <alignment horizontal="center" vertical="center"/>
      <protection locked="0"/>
    </xf>
    <xf numFmtId="164" fontId="0" fillId="0" borderId="0" xfId="0" applyNumberFormat="1" applyAlignment="1">
      <alignment horizontal="center" vertical="center"/>
    </xf>
    <xf numFmtId="164" fontId="2" fillId="0" borderId="1" xfId="0" applyNumberFormat="1" applyFont="1" applyBorder="1" applyAlignment="1">
      <alignment horizontal="center" vertical="center"/>
    </xf>
    <xf numFmtId="164" fontId="3" fillId="0" borderId="1" xfId="1" applyFont="1" applyFill="1" applyBorder="1" applyAlignment="1" applyProtection="1">
      <alignment vertical="center" wrapText="1"/>
    </xf>
    <xf numFmtId="164" fontId="0" fillId="0" borderId="1" xfId="1" applyFont="1" applyFill="1" applyBorder="1" applyAlignment="1">
      <alignment vertical="center" wrapText="1"/>
    </xf>
    <xf numFmtId="164" fontId="0" fillId="2" borderId="1" xfId="0" applyNumberFormat="1" applyFill="1" applyBorder="1" applyAlignment="1">
      <alignment vertical="center"/>
    </xf>
    <xf numFmtId="0" fontId="17" fillId="3" borderId="18" xfId="0" applyFont="1" applyFill="1" applyBorder="1" applyAlignment="1">
      <alignment horizontal="left" vertical="top" wrapText="1"/>
    </xf>
    <xf numFmtId="0" fontId="17" fillId="3" borderId="0" xfId="0" applyFont="1" applyFill="1" applyAlignment="1">
      <alignment horizontal="left" vertical="top" wrapText="1"/>
    </xf>
    <xf numFmtId="0" fontId="7" fillId="7" borderId="0" xfId="0" applyFont="1" applyFill="1" applyAlignment="1">
      <alignment horizontal="center" vertical="center"/>
    </xf>
    <xf numFmtId="0" fontId="8" fillId="7" borderId="3" xfId="0" applyFont="1" applyFill="1" applyBorder="1" applyAlignment="1">
      <alignment horizontal="center"/>
    </xf>
    <xf numFmtId="0" fontId="8" fillId="7" borderId="4" xfId="0" applyFont="1" applyFill="1" applyBorder="1" applyAlignment="1">
      <alignment horizontal="center"/>
    </xf>
    <xf numFmtId="0" fontId="8" fillId="7" borderId="5" xfId="0" applyFont="1" applyFill="1" applyBorder="1" applyAlignment="1">
      <alignment horizontal="center"/>
    </xf>
    <xf numFmtId="0" fontId="0" fillId="0" borderId="0" xfId="0" applyAlignment="1">
      <alignment horizontal="center"/>
    </xf>
    <xf numFmtId="0" fontId="7" fillId="7" borderId="3" xfId="0" applyFont="1" applyFill="1" applyBorder="1" applyAlignment="1">
      <alignment horizontal="center" vertical="center"/>
    </xf>
    <xf numFmtId="0" fontId="7" fillId="7" borderId="4" xfId="0" applyFont="1" applyFill="1" applyBorder="1" applyAlignment="1">
      <alignment horizontal="center" vertical="center"/>
    </xf>
    <xf numFmtId="0" fontId="7" fillId="7" borderId="5" xfId="0" applyFont="1" applyFill="1" applyBorder="1" applyAlignment="1">
      <alignment horizontal="center" vertical="center"/>
    </xf>
    <xf numFmtId="0" fontId="14" fillId="3" borderId="9" xfId="0" applyFont="1" applyFill="1" applyBorder="1" applyAlignment="1">
      <alignment horizontal="left" vertical="top" wrapText="1"/>
    </xf>
    <xf numFmtId="0" fontId="14" fillId="3" borderId="0" xfId="0" applyFont="1" applyFill="1" applyAlignment="1">
      <alignment horizontal="left" vertical="top" wrapText="1"/>
    </xf>
    <xf numFmtId="0" fontId="0" fillId="3" borderId="1" xfId="0" applyFill="1" applyBorder="1" applyAlignment="1" applyProtection="1">
      <alignment horizontal="center" vertical="center"/>
      <protection locked="0"/>
    </xf>
    <xf numFmtId="0" fontId="2" fillId="0" borderId="0" xfId="0" applyFont="1" applyAlignment="1">
      <alignment horizontal="center"/>
    </xf>
    <xf numFmtId="0" fontId="7" fillId="7" borderId="10" xfId="0" applyFont="1" applyFill="1" applyBorder="1" applyAlignment="1">
      <alignment horizontal="center"/>
    </xf>
    <xf numFmtId="0" fontId="7" fillId="7" borderId="0" xfId="0" applyFont="1" applyFill="1" applyAlignment="1">
      <alignment horizontal="center"/>
    </xf>
    <xf numFmtId="0" fontId="7" fillId="7" borderId="10" xfId="0" applyFont="1" applyFill="1" applyBorder="1" applyAlignment="1">
      <alignment horizontal="center" vertical="center"/>
    </xf>
    <xf numFmtId="0" fontId="20" fillId="0" borderId="0" xfId="0" applyFont="1" applyAlignment="1">
      <alignment horizontal="center" vertical="center" wrapText="1"/>
    </xf>
    <xf numFmtId="0" fontId="3" fillId="2" borderId="1" xfId="0" applyFont="1" applyFill="1" applyBorder="1" applyAlignment="1" applyProtection="1">
      <alignment horizontal="center" vertical="center"/>
      <protection locked="0"/>
    </xf>
    <xf numFmtId="0" fontId="15" fillId="3" borderId="18" xfId="0" applyFont="1" applyFill="1" applyBorder="1" applyAlignment="1">
      <alignment horizontal="left" vertical="center" wrapText="1"/>
    </xf>
    <xf numFmtId="0" fontId="15" fillId="3" borderId="0" xfId="0" applyFont="1" applyFill="1" applyAlignment="1">
      <alignment horizontal="left" vertical="center" wrapText="1"/>
    </xf>
    <xf numFmtId="0" fontId="11" fillId="7" borderId="0" xfId="0" applyFont="1" applyFill="1" applyAlignment="1">
      <alignment horizontal="center" vertical="center"/>
    </xf>
    <xf numFmtId="0" fontId="17" fillId="3" borderId="18" xfId="0" applyFont="1" applyFill="1" applyBorder="1" applyAlignment="1">
      <alignment horizontal="left" vertical="center" wrapText="1"/>
    </xf>
    <xf numFmtId="0" fontId="17" fillId="3" borderId="0" xfId="0" applyFont="1" applyFill="1" applyAlignment="1">
      <alignment horizontal="left" vertical="center" wrapText="1"/>
    </xf>
    <xf numFmtId="0" fontId="18" fillId="7" borderId="0" xfId="0" applyFont="1" applyFill="1" applyAlignment="1">
      <alignment horizontal="center" vertical="center"/>
    </xf>
    <xf numFmtId="0" fontId="15" fillId="3" borderId="18" xfId="0" applyFont="1" applyFill="1" applyBorder="1" applyAlignment="1">
      <alignment horizontal="left" wrapText="1"/>
    </xf>
    <xf numFmtId="0" fontId="15" fillId="3" borderId="0" xfId="0" applyFont="1" applyFill="1" applyAlignment="1">
      <alignment horizontal="left" wrapText="1"/>
    </xf>
    <xf numFmtId="0" fontId="2" fillId="4" borderId="20" xfId="0" applyFont="1" applyFill="1" applyBorder="1" applyAlignment="1">
      <alignment horizontal="center"/>
    </xf>
    <xf numFmtId="0" fontId="2" fillId="4" borderId="21" xfId="0" applyFont="1" applyFill="1" applyBorder="1" applyAlignment="1">
      <alignment horizontal="center"/>
    </xf>
    <xf numFmtId="0" fontId="2" fillId="4" borderId="22" xfId="0" applyFont="1" applyFill="1" applyBorder="1" applyAlignment="1">
      <alignment horizontal="center"/>
    </xf>
    <xf numFmtId="0" fontId="2" fillId="4" borderId="3" xfId="0" applyFont="1" applyFill="1" applyBorder="1" applyAlignment="1">
      <alignment horizontal="center"/>
    </xf>
    <xf numFmtId="0" fontId="2" fillId="4" borderId="5" xfId="0" applyFont="1" applyFill="1" applyBorder="1" applyAlignment="1">
      <alignment horizontal="center"/>
    </xf>
    <xf numFmtId="0" fontId="16" fillId="7" borderId="3" xfId="0" applyFont="1" applyFill="1" applyBorder="1" applyAlignment="1">
      <alignment horizontal="center"/>
    </xf>
    <xf numFmtId="0" fontId="16" fillId="7" borderId="4" xfId="0" applyFont="1" applyFill="1" applyBorder="1" applyAlignment="1">
      <alignment horizontal="center"/>
    </xf>
    <xf numFmtId="0" fontId="16" fillId="7" borderId="5" xfId="0" applyFont="1" applyFill="1" applyBorder="1" applyAlignment="1">
      <alignment horizontal="center"/>
    </xf>
  </cellXfs>
  <cellStyles count="5">
    <cellStyle name="Hyperlink" xfId="3" builtinId="8"/>
    <cellStyle name="Komma" xfId="1" builtinId="3"/>
    <cellStyle name="Procent" xfId="2" builtinId="5"/>
    <cellStyle name="Standaard" xfId="0" builtinId="0"/>
    <cellStyle name="Valuta" xfId="4" builtinId="4"/>
  </cellStyles>
  <dxfs count="152">
    <dxf>
      <fill>
        <patternFill patternType="solid">
          <fgColor indexed="64"/>
          <bgColor rgb="FFFFFF00"/>
        </patternFill>
      </fill>
    </dxf>
    <dxf>
      <font>
        <color rgb="FF000000"/>
      </font>
      <fill>
        <patternFill patternType="solid">
          <fgColor indexed="64"/>
          <bgColor rgb="FF92D050"/>
        </patternFill>
      </fill>
    </dxf>
    <dxf>
      <font>
        <color rgb="FF000000"/>
      </font>
      <fill>
        <patternFill patternType="solid">
          <fgColor indexed="64"/>
          <bgColor rgb="FFFFC000"/>
        </patternFill>
      </fill>
    </dxf>
    <dxf>
      <font>
        <color rgb="FFFFFFFF"/>
      </font>
      <fill>
        <patternFill patternType="solid">
          <fgColor indexed="64"/>
          <bgColor rgb="FFC00000"/>
        </patternFill>
      </fill>
    </dxf>
    <dxf>
      <font>
        <color rgb="FF000000"/>
      </font>
      <fill>
        <patternFill patternType="solid">
          <fgColor indexed="64"/>
          <bgColor rgb="FF92D050"/>
        </patternFill>
      </fill>
    </dxf>
    <dxf>
      <font>
        <color rgb="FF000000"/>
      </font>
      <fill>
        <patternFill patternType="solid">
          <fgColor indexed="64"/>
          <bgColor rgb="FFFFC000"/>
        </patternFill>
      </fill>
    </dxf>
    <dxf>
      <font>
        <color rgb="FFFFFFFF"/>
      </font>
      <fill>
        <patternFill patternType="solid">
          <fgColor indexed="64"/>
          <bgColor rgb="FFC00000"/>
        </patternFill>
      </fill>
    </dxf>
    <dxf>
      <fill>
        <patternFill patternType="solid">
          <fgColor indexed="64"/>
          <bgColor rgb="FFFFFF00"/>
        </patternFill>
      </fill>
    </dxf>
    <dxf>
      <font>
        <color rgb="FF000000"/>
      </font>
      <fill>
        <patternFill patternType="solid">
          <fgColor indexed="64"/>
          <bgColor rgb="FF92D050"/>
        </patternFill>
      </fill>
    </dxf>
    <dxf>
      <font>
        <color rgb="FF000000"/>
      </font>
      <fill>
        <patternFill patternType="solid">
          <fgColor indexed="64"/>
          <bgColor rgb="FFFFC000"/>
        </patternFill>
      </fill>
    </dxf>
    <dxf>
      <font>
        <color rgb="FFFFFFFF"/>
      </font>
      <fill>
        <patternFill patternType="solid">
          <fgColor indexed="64"/>
          <bgColor rgb="FFC00000"/>
        </patternFill>
      </fill>
    </dxf>
    <dxf>
      <fill>
        <patternFill patternType="solid">
          <fgColor indexed="64"/>
          <bgColor rgb="FFFFFF00"/>
        </patternFill>
      </fill>
    </dxf>
    <dxf>
      <font>
        <color rgb="FF000000"/>
      </font>
      <fill>
        <patternFill patternType="solid">
          <fgColor indexed="64"/>
          <bgColor rgb="FF92D050"/>
        </patternFill>
      </fill>
    </dxf>
    <dxf>
      <font>
        <color rgb="FF000000"/>
      </font>
      <fill>
        <patternFill patternType="solid">
          <fgColor indexed="64"/>
          <bgColor rgb="FFFFC000"/>
        </patternFill>
      </fill>
    </dxf>
    <dxf>
      <font>
        <color rgb="FFFFFFFF"/>
      </font>
      <fill>
        <patternFill patternType="solid">
          <fgColor indexed="64"/>
          <bgColor rgb="FFC00000"/>
        </patternFill>
      </fill>
    </dxf>
    <dxf>
      <fill>
        <patternFill patternType="solid">
          <fgColor indexed="64"/>
          <bgColor rgb="FFFFFF00"/>
        </patternFill>
      </fill>
    </dxf>
    <dxf>
      <fill>
        <patternFill>
          <bgColor theme="2"/>
        </patternFill>
      </fill>
    </dxf>
    <dxf>
      <fill>
        <patternFill>
          <bgColor theme="2"/>
        </patternFill>
      </fill>
    </dxf>
    <dxf>
      <font>
        <color rgb="FFFFFFFF"/>
      </font>
      <fill>
        <patternFill patternType="solid">
          <fgColor indexed="64"/>
          <bgColor rgb="FFFF0000"/>
        </patternFill>
      </fill>
    </dxf>
    <dxf>
      <font>
        <color rgb="FF000000"/>
      </font>
      <fill>
        <patternFill patternType="solid">
          <fgColor indexed="64"/>
          <bgColor rgb="FFFFFF00"/>
        </patternFill>
      </fill>
    </dxf>
    <dxf>
      <font>
        <color rgb="FF000000"/>
      </font>
      <fill>
        <patternFill patternType="solid">
          <fgColor indexed="64"/>
          <bgColor rgb="FF92D050"/>
        </patternFill>
      </fill>
    </dxf>
    <dxf>
      <font>
        <color rgb="FF000000"/>
      </font>
      <fill>
        <patternFill patternType="solid">
          <fgColor indexed="64"/>
          <bgColor rgb="FFFFC000"/>
        </patternFill>
      </fill>
    </dxf>
    <dxf>
      <font>
        <color rgb="FFFFFFFF"/>
      </font>
      <fill>
        <patternFill patternType="solid">
          <fgColor indexed="64"/>
          <bgColor rgb="FFC00000"/>
        </patternFill>
      </fill>
    </dxf>
    <dxf>
      <fill>
        <patternFill>
          <bgColor theme="2"/>
        </patternFill>
      </fill>
    </dxf>
    <dxf>
      <fill>
        <patternFill>
          <bgColor theme="2"/>
        </patternFill>
      </fill>
    </dxf>
    <dxf>
      <fill>
        <patternFill>
          <bgColor theme="4" tint="0.79998168889431442"/>
        </patternFill>
      </fill>
    </dxf>
    <dxf>
      <fill>
        <patternFill>
          <bgColor theme="4" tint="0.59996337778862885"/>
        </patternFill>
      </fill>
    </dxf>
    <dxf>
      <fill>
        <patternFill>
          <bgColor theme="4" tint="0.39994506668294322"/>
        </patternFill>
      </fill>
    </dxf>
    <dxf>
      <font>
        <color theme="2"/>
      </font>
      <fill>
        <patternFill>
          <bgColor theme="4" tint="-0.24994659260841701"/>
        </patternFill>
      </fill>
    </dxf>
    <dxf>
      <font>
        <color theme="2"/>
      </font>
      <fill>
        <patternFill>
          <fgColor auto="1"/>
          <bgColor theme="4" tint="-0.499984740745262"/>
        </patternFill>
      </fill>
    </dxf>
    <dxf>
      <fill>
        <patternFill patternType="none">
          <fgColor indexed="64"/>
          <bgColor auto="1"/>
        </patternFill>
      </fill>
      <border diagonalUp="0" diagonalDown="0" outline="0">
        <left style="thin">
          <color indexed="64"/>
        </left>
        <right style="medium">
          <color indexed="64"/>
        </right>
        <top style="thin">
          <color indexed="64"/>
        </top>
        <bottom style="thin">
          <color indexed="64"/>
        </bottom>
      </border>
    </dxf>
    <dxf>
      <font>
        <b/>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19" formatCode="d/mm/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right style="thin">
          <color indexed="64"/>
        </right>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Calibri"/>
        <family val="2"/>
        <scheme val="minor"/>
      </font>
      <numFmt numFmtId="164" formatCode="_-* #,##0.00_-;\-* #,##0.00_-;_-* &quot;-&quot;??_-;_-@_-"/>
      <fill>
        <patternFill patternType="solid">
          <fgColor indexed="64"/>
          <bgColor theme="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minor"/>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30" formatCode="@"/>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19" formatCode="d/mm/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right style="thin">
          <color indexed="64"/>
        </right>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family val="2"/>
        <scheme val="minor"/>
      </font>
      <fill>
        <patternFill patternType="solid">
          <fgColor indexed="64"/>
          <bgColor theme="2"/>
        </patternFill>
      </fill>
      <alignment horizontal="general" vertical="center" textRotation="0" wrapText="1"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vertical/>
        <horizontal/>
      </border>
      <protection locked="0" hidden="0"/>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30" formatCode="@"/>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19" formatCode="d/mm/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right style="thin">
          <color indexed="64"/>
        </right>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numFmt numFmtId="164" formatCode="_-* #,##0.00_-;\-* #,##0.00_-;_-* &quot;-&quot;??_-;_-@_-"/>
      <fill>
        <patternFill patternType="none">
          <fgColor indexed="64"/>
          <bgColor indexed="65"/>
        </patternFill>
      </fill>
      <alignment horizontal="center" vertical="center" textRotation="0" wrapText="0" indent="0" justifyLastLine="0" shrinkToFit="0" readingOrder="0"/>
      <border diagonalUp="0" diagonalDown="0" outline="0">
        <left/>
        <right/>
        <top/>
        <bottom/>
      </border>
    </dxf>
    <dxf>
      <numFmt numFmtId="164" formatCode="_-* #,##0.00_-;\-* #,##0.00_-;_-* &quot;-&quot;??_-;_-@_-"/>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0" hidden="0"/>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protection locked="0" hidden="0"/>
    </dxf>
    <dxf>
      <alignment horizontal="center"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solid">
          <fgColor indexed="64"/>
          <bgColor theme="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indexed="65"/>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indexed="65"/>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19" formatCode="d/mm/yyyy"/>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1"/>
        <color theme="1"/>
        <name val="Calibri"/>
        <family val="2"/>
        <scheme val="minor"/>
      </font>
      <numFmt numFmtId="19" formatCode="d/mm/yyyy"/>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1"/>
        <color theme="1"/>
        <name val="Calibri"/>
        <family val="2"/>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0" hidden="0"/>
    </dxf>
    <dxf>
      <numFmt numFmtId="2" formatCode="0.0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0" hidden="0"/>
    </dxf>
    <dxf>
      <fill>
        <patternFill patternType="none">
          <fgColor indexed="64"/>
          <bgColor indexed="65"/>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0" hidden="0"/>
    </dxf>
    <dxf>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0" hidden="0"/>
    </dxf>
    <dxf>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0" hidden="0"/>
    </dxf>
    <dxf>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0" hidden="0"/>
    </dxf>
    <dxf>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0" hidden="0"/>
    </dxf>
    <dxf>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0" hidden="0"/>
    </dxf>
    <dxf>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0" hidden="0"/>
    </dxf>
    <dxf>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0" hidden="0"/>
    </dxf>
    <dxf>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0" hidden="0"/>
    </dxf>
    <dxf>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0" hidden="0"/>
    </dxf>
    <dxf>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outline="0">
        <right style="thin">
          <color indexed="64"/>
        </right>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right/>
        <top style="thin">
          <color indexed="64"/>
        </top>
        <bottom/>
        <vertical/>
        <horizontal/>
      </border>
      <protection locked="0" hidden="0"/>
    </dxf>
    <dxf>
      <border diagonalUp="0" diagonalDown="0">
        <left style="thin">
          <color indexed="64"/>
        </left>
        <right/>
        <top style="thin">
          <color indexed="64"/>
        </top>
        <bottom style="thin">
          <color indexed="64"/>
        </bottom>
      </border>
    </dxf>
    <dxf>
      <protection locked="0" hidden="0"/>
    </dxf>
    <dxf>
      <protection locked="1" hidden="0"/>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164" formatCode="_-* #,##0.00_-;\-* #,##0.00_-;_-* &quot;-&quot;??_-;_-@_-"/>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solid">
          <fgColor indexed="64"/>
          <bgColor rgb="FFFFFF00"/>
        </patternFill>
      </fill>
      <alignment horizontal="center" vertical="center" textRotation="0" wrapText="1" indent="0" justifyLastLine="0" shrinkToFit="0" readingOrder="0"/>
    </dxf>
    <dxf>
      <fill>
        <patternFill patternType="none">
          <fgColor indexed="64"/>
          <bgColor auto="1"/>
        </patternFill>
      </fill>
      <border diagonalUp="0" diagonalDown="0" outline="0">
        <left style="thin">
          <color indexed="64"/>
        </left>
        <right style="medium">
          <color indexed="64"/>
        </right>
        <top style="thin">
          <color indexed="64"/>
        </top>
        <bottom style="thin">
          <color indexed="64"/>
        </bottom>
      </border>
    </dxf>
    <dxf>
      <fill>
        <patternFill patternType="none">
          <fgColor indexed="64"/>
          <bgColor auto="1"/>
        </patternFill>
      </fill>
      <border diagonalUp="0" diagonalDown="0" outline="0">
        <left style="medium">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theme="1"/>
        <name val="Calibri"/>
        <family val="2"/>
        <scheme val="minor"/>
      </font>
      <fill>
        <patternFill patternType="solid">
          <fgColor indexed="64"/>
          <bgColor theme="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91721</xdr:colOff>
      <xdr:row>0</xdr:row>
      <xdr:rowOff>0</xdr:rowOff>
    </xdr:from>
    <xdr:to>
      <xdr:col>19</xdr:col>
      <xdr:colOff>759243</xdr:colOff>
      <xdr:row>8</xdr:row>
      <xdr:rowOff>16227</xdr:rowOff>
    </xdr:to>
    <xdr:pic>
      <xdr:nvPicPr>
        <xdr:cNvPr id="15" name="Afbeelding 4">
          <a:extLst>
            <a:ext uri="{FF2B5EF4-FFF2-40B4-BE49-F238E27FC236}">
              <a16:creationId xmlns:a16="http://schemas.microsoft.com/office/drawing/2014/main" id="{99A1631D-FD25-47AA-AE65-69C93188716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1832" y="0"/>
          <a:ext cx="6128523" cy="1502833"/>
        </a:xfrm>
        <a:prstGeom prst="rect">
          <a:avLst/>
        </a:prstGeom>
        <a:noFill/>
      </xdr:spPr>
    </xdr:pic>
    <xdr:clientData/>
  </xdr:twoCellAnchor>
  <xdr:twoCellAnchor editAs="oneCell">
    <xdr:from>
      <xdr:col>5</xdr:col>
      <xdr:colOff>48638</xdr:colOff>
      <xdr:row>0</xdr:row>
      <xdr:rowOff>141210</xdr:rowOff>
    </xdr:from>
    <xdr:to>
      <xdr:col>9</xdr:col>
      <xdr:colOff>401109</xdr:colOff>
      <xdr:row>4</xdr:row>
      <xdr:rowOff>0</xdr:rowOff>
    </xdr:to>
    <xdr:pic>
      <xdr:nvPicPr>
        <xdr:cNvPr id="13" name="Afbeelding 6">
          <a:extLst>
            <a:ext uri="{FF2B5EF4-FFF2-40B4-BE49-F238E27FC236}">
              <a16:creationId xmlns:a16="http://schemas.microsoft.com/office/drawing/2014/main" id="{FE76DBAB-CFD7-4583-AFDB-67C57B3C6D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49555" y="141210"/>
          <a:ext cx="2807804" cy="578457"/>
        </a:xfrm>
        <a:prstGeom prst="rect">
          <a:avLst/>
        </a:prstGeom>
        <a:noFill/>
        <a:ln>
          <a:noFill/>
        </a:ln>
      </xdr:spPr>
    </xdr:pic>
    <xdr:clientData/>
  </xdr:twoCellAnchor>
  <xdr:twoCellAnchor editAs="oneCell">
    <xdr:from>
      <xdr:col>1</xdr:col>
      <xdr:colOff>613832</xdr:colOff>
      <xdr:row>0</xdr:row>
      <xdr:rowOff>153034</xdr:rowOff>
    </xdr:from>
    <xdr:to>
      <xdr:col>4</xdr:col>
      <xdr:colOff>591347</xdr:colOff>
      <xdr:row>4</xdr:row>
      <xdr:rowOff>55217</xdr:rowOff>
    </xdr:to>
    <xdr:pic>
      <xdr:nvPicPr>
        <xdr:cNvPr id="2" name="Afbeelding 1">
          <a:extLst>
            <a:ext uri="{FF2B5EF4-FFF2-40B4-BE49-F238E27FC236}">
              <a16:creationId xmlns:a16="http://schemas.microsoft.com/office/drawing/2014/main" id="{8DAB8F4F-94C7-93B7-0806-E9A42107B6B3}"/>
            </a:ext>
          </a:extLst>
        </xdr:cNvPr>
        <xdr:cNvPicPr>
          <a:picLocks noChangeAspect="1"/>
        </xdr:cNvPicPr>
      </xdr:nvPicPr>
      <xdr:blipFill>
        <a:blip xmlns:r="http://schemas.openxmlformats.org/officeDocument/2006/relationships" r:embed="rId3"/>
        <a:stretch>
          <a:fillRect/>
        </a:stretch>
      </xdr:blipFill>
      <xdr:spPr>
        <a:xfrm>
          <a:off x="1237789" y="153034"/>
          <a:ext cx="1825199" cy="631053"/>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06489C-D32C-4E39-8045-05DF506B4A5F}" name="Tabel10" displayName="Tabel10" ref="E13:S143" totalsRowShown="0" headerRowDxfId="132" dataDxfId="131" tableBorderDxfId="130" dataCellStyle="Komma">
  <autoFilter ref="E13:S143" xr:uid="{DC06489C-D32C-4E39-8045-05DF506B4A5F}"/>
  <tableColumns count="15">
    <tableColumn id="1" xr3:uid="{7F72458D-1A16-4478-A1EC-B49715D5D87C}" name="OPDRACHTGEVER" dataDxfId="129" dataCellStyle="Komma">
      <calculatedColumnFormula array="1">IF(ISBLANK(Identificatiegegevens!$B14),"",_xlfn.TEXTJOIN("; ",TRUE,_xlfn.UNIQUE(IF(_xlfn.VSTACK(Tabel3[Naam leverancier of onderaannemer],Tabel4[Naam leverancier of onderaannemer],Tabel5[Naam leverancier of onderaannemer])=Identificatiegegevens!$B14,_xlfn.VSTACK(Tabel3[Opdrachtgevende Partnerorganisatie],Tabel4[Opdrachtgevende Partnerorganisatie],Tabel5[Opdrachtgevende Partnerorganisatie]),""))))</calculatedColumnFormula>
    </tableColumn>
    <tableColumn id="2" xr3:uid="{C3415BA0-7671-4476-8E15-B15F04673ED3}" name="LOONKOSTEN" dataDxfId="128" dataCellStyle="Komma">
      <calculatedColumnFormula>IF(Identificatiegegevens!$B14="","",SUMIF(Tabel2[Partnerorganisatie],Identificatiegegevens!$B14,Tabel2[Totaal personeelskost]))</calculatedColumnFormula>
    </tableColumn>
    <tableColumn id="3" xr3:uid="{38ED5433-EAF5-40AA-BCFD-71320B741C90}" name="OVERHEADKOSTEN" dataDxfId="127" dataCellStyle="Komma">
      <calculatedColumnFormula>IF(Identificatiegegevens!$B14="","",Identificatiegegevens!$F14*0.15)</calculatedColumnFormula>
    </tableColumn>
    <tableColumn id="4" xr3:uid="{7012BEBF-E824-4FDB-988B-54742F6D0F79}" name="WERKINGSKOSTEN" dataDxfId="126" dataCellStyle="Komma">
      <calculatedColumnFormula>IF(Identificatiegegevens!$B14="","",IF(OR(Identificatiegegevens!$D14="promotor",Identificatiegegevens!$D14="partner"),SUMIF(Tabel3[Opdrachtgevende Partnerorganisatie],Identificatiegegevens!$B14,Tabel3[Totaal]),SUMIF(Tabel3[Naam leverancier of onderaannemer],Identificatiegegevens!$B14,Tabel3[Totaal])))</calculatedColumnFormula>
    </tableColumn>
    <tableColumn id="5" xr3:uid="{573FE905-1C2A-4BE3-A1C0-E49230436449}" name="EXTERNE PRESTATIES" dataDxfId="125" dataCellStyle="Komma">
      <calculatedColumnFormula>IF(Identificatiegegevens!$B14="","",IF(OR(Identificatiegegevens!$D14="promotor",Identificatiegegevens!$D14="partner"),SUMIF(Tabel4[Opdrachtgevende Partnerorganisatie],Identificatiegegevens!$B14,Tabel4[Totaal]),SUMIF(Tabel4[Naam leverancier of onderaannemer],Identificatiegegevens!$B14,Tabel4[Totaal])))</calculatedColumnFormula>
    </tableColumn>
    <tableColumn id="6" xr3:uid="{236E85E9-ADBE-49EF-94F3-37DD11FF980B}" name="INVESTERINGSKOSTEN" dataDxfId="124" dataCellStyle="Komma">
      <calculatedColumnFormula>IF(Identificatiegegevens!$B14="","",IF(OR(Identificatiegegevens!$D14="promotor",Identificatiegegevens!$D14="partner"),SUMIF(Tabel5[Opdrachtgevende Partnerorganisatie],Identificatiegegevens!$B14,Tabel5[Totaal]),SUMIF(Tabel5[Naam leverancier of onderaannemer],Identificatiegegevens!$B14,Tabel5[Totaal])))</calculatedColumnFormula>
    </tableColumn>
    <tableColumn id="7" xr3:uid="{8F3968C3-13A9-4358-9F7B-F6F31B066682}" name="ONTVANGSTEN" dataDxfId="123" dataCellStyle="Komma">
      <calculatedColumnFormula>IF(Identificatiegegevens!$B14="","",-SUMIF(Tabel6[Partnerorganisatie],Identificatiegegevens!$B14,Tabel6[Bedrag]))</calculatedColumnFormula>
    </tableColumn>
    <tableColumn id="8" xr3:uid="{97933C00-B9AD-4ED6-8D7D-872641511316}" name="TOTAAL" dataDxfId="122">
      <calculatedColumnFormula>IF(Identificatiegegevens!$B14="","",SUM(Identificatiegegevens!$F14:$K14))</calculatedColumnFormula>
    </tableColumn>
    <tableColumn id="9" xr3:uid="{DDA66D26-3EFD-40CA-91A8-259806329EE9}" name="LOONKOSTEN GOEDGEKEURD" dataDxfId="121" dataCellStyle="Komma">
      <calculatedColumnFormula>IF(Identificatiegegevens!$B14="","",SUMIF(Tabel2[Partnerorganisatie],Identificatiegegevens!$B14,Tabel2[Aanvaarde kost]))</calculatedColumnFormula>
    </tableColumn>
    <tableColumn id="10" xr3:uid="{0F403D9E-3C3D-4D42-A511-EE0D9F6B289B}" name="OVERHEADKOSTEN GOEDGEKEURD" dataDxfId="120" dataCellStyle="Komma">
      <calculatedColumnFormula>IF(Identificatiegegevens!$B14="","",Identificatiegegevens!$M14*0.15)</calculatedColumnFormula>
    </tableColumn>
    <tableColumn id="11" xr3:uid="{D0A202B0-6CAA-45AB-8AEF-CB080EA28508}" name="WERKINGSKOSTEN GOEDGEKEURD" dataDxfId="119" dataCellStyle="Komma">
      <calculatedColumnFormula>IF(Identificatiegegevens!$B14="","",IF(OR(Identificatiegegevens!$D14="promotor",Identificatiegegevens!$D14="partner"),SUMIF(Tabel3[Opdrachtgevende Partnerorganisatie],Identificatiegegevens!$B14,Tabel3[Aanvaarde kost]),SUMIF(Tabel3[Naam leverancier of onderaannemer],Identificatiegegevens!$B14,Tabel3[Aanvaarde kost])))</calculatedColumnFormula>
    </tableColumn>
    <tableColumn id="12" xr3:uid="{D7589A95-60D8-4749-927F-404D34132AF9}" name="EXTERNE PRESTATIES GOEDGEKEURD" dataDxfId="118" dataCellStyle="Komma">
      <calculatedColumnFormula>IF(Identificatiegegevens!$B14="","",IF(OR(Identificatiegegevens!$D14="promotor",Identificatiegegevens!$D14="partner"),SUMIF(Tabel4[Opdrachtgevende Partnerorganisatie],Identificatiegegevens!$B14,Tabel4[Aanvaarde kost]),SUMIF(Tabel4[Naam leverancier of onderaannemer],Identificatiegegevens!$B14,Tabel4[Aanvaarde kost])))</calculatedColumnFormula>
    </tableColumn>
    <tableColumn id="13" xr3:uid="{F29FC6AD-61E2-4900-80D5-764378636C7F}" name="INVESTERINGSKOSTEN GOEDGEKEURD" dataDxfId="117" dataCellStyle="Komma">
      <calculatedColumnFormula>IF(Identificatiegegevens!$B14="","",IF(OR(Identificatiegegevens!$D14="promotor",Identificatiegegevens!$D14="partner"),SUMIF(Tabel5[Opdrachtgevende Partnerorganisatie],Identificatiegegevens!$B14,Tabel5[Aanvaarde kost]),SUMIF(Tabel5[Naam leverancier of onderaannemer],Identificatiegegevens!$B14,Tabel5[Aanvaarde kost])))</calculatedColumnFormula>
    </tableColumn>
    <tableColumn id="14" xr3:uid="{3AA4DB82-A612-43EE-B3AF-C0FF809F7CB1}" name="ONTVANGSTEN GOEDGEKEURD" dataDxfId="116" dataCellStyle="Komma">
      <calculatedColumnFormula>IF(Identificatiegegevens!$B14="","",-SUMIF(Tabel6[Partnerorganisatie],Identificatiegegevens!$B14,Tabel6[Aanvaarde ontvangsten]))</calculatedColumnFormula>
    </tableColumn>
    <tableColumn id="15" xr3:uid="{CBC16926-BB4B-4F8D-921F-352A9C7A64AC}" name="TOTAAL GOEDGEKEURD" dataDxfId="115">
      <calculatedColumnFormula>IF(Identificatiegegevens!$B14="","",SUM(Identificatiegegevens!$M14:$R14))</calculatedColumnFormula>
    </tableColumn>
  </tableColumns>
  <tableStyleInfo name="TableStyleMedium2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6ADFC87-C1E3-4E23-8AF0-D4BBE0CD0BE0}" name="Tabel11" displayName="Tabel11" ref="B13:D143" totalsRowShown="0" headerRowDxfId="114" dataDxfId="113" tableBorderDxfId="112">
  <autoFilter ref="B13:D143" xr:uid="{86ADFC87-C1E3-4E23-8AF0-D4BBE0CD0BE0}"/>
  <tableColumns count="3">
    <tableColumn id="1" xr3:uid="{C1338BD3-5E5D-4FC6-86D4-7992870EE6BB}" name="NAAM ORGANISATIE OF PERSOON" dataDxfId="111"/>
    <tableColumn id="2" xr3:uid="{F031C321-CF03-4E72-8E06-0EE37471C244}" name="KBO-NUMMER" dataDxfId="110"/>
    <tableColumn id="3" xr3:uid="{6524403A-44E1-4296-8FC5-F0AC854E64C9}" name="TYPE" dataDxfId="109"/>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EEB802-F714-452E-80C5-0C9B68CE7EFF}" name="Tabel2" displayName="Tabel2" ref="A8:V209" totalsRowCount="1" headerRowDxfId="108" totalsRowDxfId="106" tableBorderDxfId="107">
  <autoFilter ref="A8:V208" xr:uid="{DFEEB802-F714-452E-80C5-0C9B68CE7EFF}"/>
  <tableColumns count="22">
    <tableColumn id="1" xr3:uid="{6F5B60F7-7D94-41E7-84F7-096BBFE2E151}" name="Bewijsstuknummer" totalsRowDxfId="105"/>
    <tableColumn id="2" xr3:uid="{547F327F-A296-437C-B8A8-2FD938CCB817}" name="Naam werknemer" totalsRowDxfId="104"/>
    <tableColumn id="19" xr3:uid="{C12D6A3E-8CE2-4B89-9F61-CFA4ADF88C29}" name="Rijksregisternummer werknemer" totalsRowDxfId="103"/>
    <tableColumn id="21" xr3:uid="{2438694A-D780-4FFC-8E49-0C7B81A8DBE9}" name="Omschrijving uit de begroting" totalsRowDxfId="102"/>
    <tableColumn id="3" xr3:uid="{AB77208E-ED5F-47F1-B662-AF1DAFCB2AF7}" name="Partnerorganisatie" totalsRowDxfId="101"/>
    <tableColumn id="4" xr3:uid="{DD055B2A-5CFE-4A0F-A53A-4C8E9C00A0E7}" name="Doelstelling" totalsRowDxfId="100"/>
    <tableColumn id="5" xr3:uid="{3A997888-5A31-42FF-85F4-3642A9069A7F}" name="Projectjaar_x000a_(1)" totalsRowDxfId="99"/>
    <tableColumn id="6" xr3:uid="{92154FEF-CDD5-4AC6-87DA-A1D7D3327B85}" name="Aantal gepresteerde uren jaarbasis_x000a_(2)" totalsRowDxfId="98"/>
    <tableColumn id="7" xr3:uid="{3D76CFCC-3AF0-4C1D-A9FE-E8F5A9777955}" name="Brutoloon_x000a_(3)" totalsRowDxfId="97"/>
    <tableColumn id="8" xr3:uid="{7CD67557-CA91-4DAD-8423-87E76CDFA873}" name="Tewerkstellingsbreuk arbeidsovereenkomst (%)_x000a_(4)" totalsRowDxfId="96" dataCellStyle="Procent"/>
    <tableColumn id="9" xr3:uid="{EA230BCA-56C0-4635-8AB4-EEDAF96C0A3F}" name="Standaard uurtarief_x000a_SUT" totalsRowDxfId="95">
      <calculatedColumnFormula>IF(I9="","",IFERROR(I9*1.2%,0))</calculatedColumnFormula>
    </tableColumn>
    <tableColumn id="10" xr3:uid="{9A15E2BC-B04D-4ADD-8491-2E0764C9C931}" name="Toewijzing_x000a_(ja/nee)_x000a_(5)" totalsRowDxfId="94"/>
    <tableColumn id="11" xr3:uid="{B62DF913-FBEB-4AE1-A75C-04F99D505B71}" name="Toewijzings-percentage (%)_x000a_(6)" totalsRowDxfId="93" dataCellStyle="Procent"/>
    <tableColumn id="12" xr3:uid="{160E6AB4-13A7-4946-9EF9-766D96BE3D27}" name="Startdatum toewijzing (dd/mm/jjjj)_x000a_(7)" totalsRowDxfId="92" dataCellStyle="Procent"/>
    <tableColumn id="13" xr3:uid="{74F28500-95AE-439F-A013-3282858C43C7}" name="Einddatum toewijzing (dd/mm/jjjj)" totalsRowDxfId="91" dataCellStyle="Procent"/>
    <tableColumn id="14" xr3:uid="{DF061F5A-C0FF-49A2-8EC7-7F080A7033F9}" name="Uren op toewijzing" totalsRowDxfId="90" dataCellStyle="Komma">
      <calculatedColumnFormula>IF(AND(L9="",J9="",M9="",N9="",O9="",H9=""),"",IF(OR(L9="nee",J9="",M9="",N9="",O9=""),0,((DATEDIF(N9,O9+1,"m")*H9/12+DATEDIF(N9,O9+1,"md")*H9/365)*J9*M9)))</calculatedColumnFormula>
    </tableColumn>
    <tableColumn id="15" xr3:uid="{91685E53-BF75-4595-A50C-2BA0BF424379}" name="Uren op tijdsregistratie_x000a_(8)" totalsRowDxfId="89" dataCellStyle="Komma"/>
    <tableColumn id="16" xr3:uid="{1866C9D2-D856-42AA-8B4D-6B337320ED38}" name="Totaal uren" totalsRowDxfId="88" dataCellStyle="Komma">
      <calculatedColumnFormula>IF(AND(P9="",Q9=""),"",P9+Q9)</calculatedColumnFormula>
    </tableColumn>
    <tableColumn id="17" xr3:uid="{A0A15D2D-DFC0-473C-B5CC-802191951119}" name="Totaal personeelskost" dataDxfId="87" totalsRowDxfId="86" dataCellStyle="Komma">
      <calculatedColumnFormula>IF(OR(K9="",R9=""),"",ROUND(K9*R9,2))</calculatedColumnFormula>
    </tableColumn>
    <tableColumn id="18" xr3:uid="{6971CE63-2EE0-4FBD-8159-F44713A332FB}" name="Extra toelichting" dataDxfId="85" totalsRowDxfId="84"/>
    <tableColumn id="23" xr3:uid="{EBA241F8-0911-499D-AB8C-AC2F4A42A7B3}" name="Aanvaarde kost" dataDxfId="83" totalsRowDxfId="82"/>
    <tableColumn id="24" xr3:uid="{769641D2-B832-45DC-B32A-79054F98D181}" name="Toelichting aanvaarding of weigering" dataDxfId="81" totalsRowDxfId="8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9279AC3-6F92-40ED-A10A-862FA6DAA4FF}" name="Tabel3" displayName="Tabel3" ref="A7:O207" totalsRowShown="0" headerRowDxfId="151" headerRowBorderDxfId="150" tableBorderDxfId="149" totalsRowBorderDxfId="148">
  <autoFilter ref="A7:O207" xr:uid="{79279AC3-6F92-40ED-A10A-862FA6DAA4FF}"/>
  <tableColumns count="15">
    <tableColumn id="1" xr3:uid="{D2F2524C-767E-4F46-8959-3C4D7ED91DEC}" name="Bewijsstuknummer" dataDxfId="147"/>
    <tableColumn id="2" xr3:uid="{D812FAAC-416F-4B5A-9C5F-B99065BECDDC}" name="Opdrachtgevende Partnerorganisatie" dataDxfId="146"/>
    <tableColumn id="13" xr3:uid="{FD0E7DD1-8E64-4D69-8D6C-49BD9D39E77C}" name="Factuurdatum" dataDxfId="145"/>
    <tableColumn id="5" xr3:uid="{DAFADD54-0613-45D7-8188-8E02195C994E}" name="Factuurnummer" dataDxfId="144"/>
    <tableColumn id="12" xr3:uid="{B6933ADC-8BEC-42CF-9EC1-79A409CCAB68}" name="Omschrijving uit de begroting" dataDxfId="143"/>
    <tableColumn id="3" xr3:uid="{2CB486FE-8FB7-4E70-9444-81DB2786A8C7}" name="Omschrijving kost" dataDxfId="142"/>
    <tableColumn id="4" xr3:uid="{1A35AFF9-9F9F-450A-80DB-626824B6FC5E}" name="Naam leverancier of onderaannemer" dataDxfId="141"/>
    <tableColumn id="6" xr3:uid="{49A70C7C-7AE5-401E-BB3F-E7C23E29C2AB}" name="Opdracht onderhevig aan de wet op overheidsopdrachten?" dataDxfId="140"/>
    <tableColumn id="7" xr3:uid="{AED7E827-0962-4B08-AD1E-61120BB84E07}" name="Doelstelling" dataDxfId="139"/>
    <tableColumn id="8" xr3:uid="{4E1ACD40-29FC-4418-88E9-CCB3C54F236B}" name="Kostprijs excl. BTW" dataDxfId="138" dataCellStyle="Komma"/>
    <tableColumn id="9" xr3:uid="{E993E0CB-424B-4B0C-B4B1-5C68842597C8}" name="Niet-recupereerbare BTW (indien van toepassing)" dataDxfId="137" dataCellStyle="Komma"/>
    <tableColumn id="10" xr3:uid="{EEB57C58-6AA9-4C9D-A81F-F758ECB6710F}" name="Totaal" dataDxfId="136" dataCellStyle="Komma">
      <calculatedColumnFormula>IF(COUNTA(J8:K8)=0,"",J8+K8)</calculatedColumnFormula>
    </tableColumn>
    <tableColumn id="11" xr3:uid="{F31181AF-7518-455B-B806-A94EA5F1EAFF}" name="Toelichting " dataDxfId="135"/>
    <tableColumn id="14" xr3:uid="{ADF78190-37B4-46AF-98D5-921B721D21C4}" name="Aanvaarde kost" dataDxfId="134"/>
    <tableColumn id="15" xr3:uid="{3845BD93-65AE-49A8-AB88-40B169FA6D11}" name="Toelichting aanvaarding of weigering" dataDxfId="133"/>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112A7C-82A8-4B11-9136-73E0A01E9C68}" name="Tabel4" displayName="Tabel4" ref="A7:O307" totalsRowShown="0" headerRowDxfId="79" tableBorderDxfId="78">
  <autoFilter ref="A7:O307" xr:uid="{3A112A7C-82A8-4B11-9136-73E0A01E9C68}"/>
  <tableColumns count="15">
    <tableColumn id="1" xr3:uid="{9161576D-C182-4201-A009-D5B53BC47C2C}" name="Bewijsstuknummer" dataDxfId="77"/>
    <tableColumn id="2" xr3:uid="{F0C54B40-CB1A-4DB9-83AD-BEE6A1570730}" name="Opdrachtgevende Partnerorganisatie" dataDxfId="76"/>
    <tableColumn id="16" xr3:uid="{10225837-86F9-4380-8A36-EEC9D1CC4AD2}" name="Factuurdatum" dataDxfId="75"/>
    <tableColumn id="14" xr3:uid="{3328B042-A67D-4FBE-B8BE-F67451379E39}" name="Factuurnummer" dataDxfId="74"/>
    <tableColumn id="15" xr3:uid="{1CD0DC53-24E1-4804-9542-DFC17B976B72}" name="Omschrijving uit de begroting" dataDxfId="73"/>
    <tableColumn id="3" xr3:uid="{A80135BC-AE4E-4A27-A9C5-8D3DF37C6493}" name="Omschrijving prestatie" dataDxfId="72"/>
    <tableColumn id="5" xr3:uid="{9713E36B-4328-4079-A462-88E97A73BD93}" name="Naam leverancier of onderaannemer" dataDxfId="71"/>
    <tableColumn id="7" xr3:uid="{8A8603A4-37F5-4336-BF08-48168EFCE8C6}" name="Opdracht onderhevig aan de wet op de overheidsopdrachten?" dataDxfId="70"/>
    <tableColumn id="4" xr3:uid="{AF0FD0BD-24F2-4B21-B508-3C17965DD002}" name="Doelstelling" dataDxfId="69"/>
    <tableColumn id="8" xr3:uid="{97A4634A-35E4-42FB-9E2C-2BDDC186B555}" name="Kostprijs excl. BTW" dataDxfId="68" dataCellStyle="Komma"/>
    <tableColumn id="9" xr3:uid="{857D4770-A2AC-4444-9D11-593901870411}" name="Niet-recupereerbare BTW (indien van toepassing)" dataDxfId="67" dataCellStyle="Komma"/>
    <tableColumn id="10" xr3:uid="{3D81A3FA-F38C-4E88-9939-92E8F7A7B202}" name="Totaal" dataDxfId="66" dataCellStyle="Komma">
      <calculatedColumnFormula>IF(COUNTA(J8:K8)=0,"",J8+K8)</calculatedColumnFormula>
    </tableColumn>
    <tableColumn id="11" xr3:uid="{39E37704-4B08-4E4D-A789-2273F02BEEF8}" name="Toelichting " dataDxfId="65"/>
    <tableColumn id="12" xr3:uid="{7D7ED925-0520-4819-A47A-9F45F77C9031}" name="Aanvaarde kost" dataDxfId="64" dataCellStyle="Komma"/>
    <tableColumn id="13" xr3:uid="{79B3F681-F66B-4A66-9FD7-484719BBC24A}" name="Toelichting aanvaarding of weigering" dataDxfId="63"/>
  </tableColumns>
  <tableStyleInfo name="TableStyleLight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74933E2-71D9-4F40-A290-05B77283DDA4}" name="Tabel5" displayName="Tabel5" ref="A7:Q107" totalsRowShown="0" headerRowDxfId="62" tableBorderDxfId="61">
  <autoFilter ref="A7:Q107" xr:uid="{374933E2-71D9-4F40-A290-05B77283DDA4}"/>
  <tableColumns count="17">
    <tableColumn id="1" xr3:uid="{039998AE-C237-416D-8CF9-AA5B49DB1BC5}" name="Bewijsstuknummer" dataDxfId="60"/>
    <tableColumn id="2" xr3:uid="{BD1F2E4C-4B6B-48A6-9853-A1C3F19CC278}" name="Opdrachtgevende Partnerorganisatie" dataDxfId="59"/>
    <tableColumn id="15" xr3:uid="{B99C8E07-BC44-4315-9010-3F98BBCFE118}" name="Factuurdatum" dataDxfId="58"/>
    <tableColumn id="13" xr3:uid="{429F9E4A-4E1B-44AF-AEC8-48BB0E7FE7CC}" name="Factuurnummer" dataDxfId="57"/>
    <tableColumn id="3" xr3:uid="{5B495EF7-129E-4BF8-9BC1-832CD612FB2C}" name="Omschrijving uit de begroting" dataDxfId="56"/>
    <tableColumn id="4" xr3:uid="{4D1CD3EA-887F-4485-BB89-9CEF953907CE}" name="Omschrijving investering" dataDxfId="55"/>
    <tableColumn id="12" xr3:uid="{388A85B2-A10C-4A82-9817-9ED362982A30}" name="Naam leverancier of onderaannemer" dataDxfId="54"/>
    <tableColumn id="14" xr3:uid="{641163A8-E90B-408C-A37A-1697C45DCDB7}" name="Opdracht onderhevig aan de wet op de overheidsopdrachten?" dataDxfId="53"/>
    <tableColumn id="5" xr3:uid="{E8491B18-B6FD-4971-8EA2-B5264BCE67DA}" name="Doelstelling" dataDxfId="52"/>
    <tableColumn id="6" xr3:uid="{97948661-05DD-4B74-9F9C-5A0E6A3B3AF4}" name="Eenheidsprijs (ex. BTW)" dataDxfId="51" dataCellStyle="Komma"/>
    <tableColumn id="7" xr3:uid="{6563FE86-48D6-4CD7-8CC6-F8A5B7291401}" name="Aantal" dataDxfId="50" dataCellStyle="Komma"/>
    <tableColumn id="8" xr3:uid="{E8BDAA2B-5A9E-44DD-811C-8E18930DB50A}" name="Kostprijs excl. BTW" dataDxfId="49" dataCellStyle="Komma">
      <calculatedColumnFormula>IF(COUNTA(J8:K8)=0,"",J8*K8)</calculatedColumnFormula>
    </tableColumn>
    <tableColumn id="9" xr3:uid="{9EE0AD3E-712D-46DF-A3D0-A0FE4E574FE8}" name="Niet-recupereerbare BTW (indien van toepassing)" dataDxfId="48" dataCellStyle="Komma"/>
    <tableColumn id="10" xr3:uid="{66ECD540-60C7-474B-9D23-056FE741C461}" name="Totaal" dataDxfId="47" dataCellStyle="Komma">
      <calculatedColumnFormula>IF(AND(L8="",M8=""),"",SUM(L8:M8))</calculatedColumnFormula>
    </tableColumn>
    <tableColumn id="11" xr3:uid="{A3C4FBA4-0BB7-4C9E-8955-31355978C318}" name="Toelichting " dataDxfId="46"/>
    <tableColumn id="16" xr3:uid="{E1170850-2CFA-46AB-AC08-1C2770BDD07F}" name="Aanvaarde kost" dataDxfId="45" dataCellStyle="Komma"/>
    <tableColumn id="17" xr3:uid="{1EC69C97-DC9F-42AA-A060-24F0EBC16B61}" name="Toelichting aanvaarding of weigering" dataDxfId="44"/>
  </tableColumns>
  <tableStyleInfo name="TableStyleLight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033EB2-FAC4-44E1-A5D4-BFF71B7AEAE2}" name="Tabel6" displayName="Tabel6" ref="A7:L37" totalsRowShown="0" headerRowDxfId="43" tableBorderDxfId="42">
  <autoFilter ref="A7:L37" xr:uid="{27033EB2-FAC4-44E1-A5D4-BFF71B7AEAE2}"/>
  <tableColumns count="12">
    <tableColumn id="1" xr3:uid="{D086BE8A-8F50-4980-A6C9-631093222615}" name="Bewijsstuknummer" dataDxfId="41"/>
    <tableColumn id="2" xr3:uid="{11E03C4B-15D3-494D-BC53-6FFC50D8D20A}" name="Partnerorganisatie" dataDxfId="40"/>
    <tableColumn id="12" xr3:uid="{21748F8D-97BE-4897-B071-27751AFEA250}" name="Factuurdatum" dataDxfId="39"/>
    <tableColumn id="11" xr3:uid="{CFF933CB-D9DA-40F6-952D-4F1CCFEA4907}" name="Omschrijving uit de begroting" dataDxfId="38"/>
    <tableColumn id="3" xr3:uid="{9EF3CCC8-377A-4775-9149-A9FCDD421116}" name="Omschrijving ontvangst" dataDxfId="37"/>
    <tableColumn id="4" xr3:uid="{BC79A49C-AD8E-48AD-B815-1E55D12A66B7}" name="Doelstelling" dataDxfId="36"/>
    <tableColumn id="5" xr3:uid="{0DCF7945-C1EC-4DC9-B2F0-A833E89D9D89}" name="Financieringsbron _x000a_(1)" dataDxfId="35"/>
    <tableColumn id="6" xr3:uid="{22A1897F-0040-4F74-806F-B8D8EB7A9BB2}" name="Persoonsgebonden_x000a_(ja/nee)" dataDxfId="34"/>
    <tableColumn id="7" xr3:uid="{2CBD89A7-73CC-484F-A486-AA93545AE138}" name="Bedrag" dataDxfId="33" dataCellStyle="Komma"/>
    <tableColumn id="8" xr3:uid="{48BDDE1F-6153-4608-987F-083A0DC3903F}" name="Verantwoording van de inbreng (vb. type subsidiekanaal, ...)" dataDxfId="32"/>
    <tableColumn id="9" xr3:uid="{1DFCE309-A154-4A6E-88F1-EC3D599C2EE2}" name="Aanvaarde ontvangsten" dataDxfId="31" dataCellStyle="Komma"/>
    <tableColumn id="10" xr3:uid="{1E502963-591C-4CB3-96C2-8DF1D8644742}" name="Toelichting aanvaarding of weigering" dataDxfId="30"/>
  </tableColumns>
  <tableStyleInfo name="TableStyleLight16" showFirstColumn="0" showLastColumn="0" showRowStripes="1" showColumnStripes="0"/>
</table>
</file>

<file path=xl/theme/theme1.xml><?xml version="1.0" encoding="utf-8"?>
<a:theme xmlns:a="http://schemas.openxmlformats.org/drawingml/2006/main" name="Thema WEWIS (FOT)">
  <a:themeElements>
    <a:clrScheme name="Wewis">
      <a:dk1>
        <a:srgbClr val="373636"/>
      </a:dk1>
      <a:lt1>
        <a:sysClr val="window" lastClr="FFFFFF"/>
      </a:lt1>
      <a:dk2>
        <a:srgbClr val="6B6B6B"/>
      </a:dk2>
      <a:lt2>
        <a:srgbClr val="F6F5F3"/>
      </a:lt2>
      <a:accent1>
        <a:srgbClr val="176D8A"/>
      </a:accent1>
      <a:accent2>
        <a:srgbClr val="E69B1E"/>
      </a:accent2>
      <a:accent3>
        <a:srgbClr val="C9D010"/>
      </a:accent3>
      <a:accent4>
        <a:srgbClr val="843860"/>
      </a:accent4>
      <a:accent5>
        <a:srgbClr val="D5D5D5"/>
      </a:accent5>
      <a:accent6>
        <a:srgbClr val="FFEB00"/>
      </a:accent6>
      <a:hlink>
        <a:srgbClr val="3C96BE"/>
      </a:hlink>
      <a:folHlink>
        <a:srgbClr val="AA78A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8DB8C-66A2-47F2-903A-84076411A574}">
  <sheetPr codeName="Blad2">
    <tabColor rgb="FF92D050"/>
  </sheetPr>
  <dimension ref="A1:V41"/>
  <sheetViews>
    <sheetView tabSelected="1" topLeftCell="A20" zoomScaleNormal="100" workbookViewId="0">
      <selection activeCell="B42" sqref="B42"/>
    </sheetView>
  </sheetViews>
  <sheetFormatPr defaultRowHeight="15" x14ac:dyDescent="0.25"/>
  <cols>
    <col min="1" max="1" width="1.5703125" customWidth="1"/>
    <col min="2" max="3" width="8.85546875" customWidth="1"/>
    <col min="20" max="20" width="19" customWidth="1"/>
  </cols>
  <sheetData>
    <row r="1" spans="1:22" x14ac:dyDescent="0.25">
      <c r="A1" s="172"/>
      <c r="B1" s="172"/>
      <c r="C1" s="172"/>
      <c r="D1" s="172"/>
      <c r="E1" s="172"/>
      <c r="F1" s="172"/>
      <c r="G1" s="172"/>
      <c r="H1" s="172"/>
      <c r="I1" s="172"/>
      <c r="J1" s="172"/>
      <c r="K1" s="172"/>
      <c r="L1" s="172"/>
      <c r="M1" s="172"/>
      <c r="N1" s="172"/>
      <c r="O1" s="172"/>
      <c r="P1" s="172"/>
      <c r="Q1" s="172"/>
      <c r="R1" s="172"/>
      <c r="S1" s="172"/>
      <c r="T1" s="172"/>
    </row>
    <row r="2" spans="1:22" x14ac:dyDescent="0.25">
      <c r="A2" s="172"/>
      <c r="B2" s="172"/>
      <c r="C2" s="172"/>
      <c r="D2" s="172"/>
      <c r="E2" s="172"/>
      <c r="F2" s="172"/>
      <c r="G2" s="172"/>
      <c r="H2" s="172"/>
      <c r="I2" s="172"/>
      <c r="J2" s="172"/>
      <c r="K2" s="172"/>
      <c r="L2" s="172"/>
      <c r="M2" s="172"/>
      <c r="N2" s="172"/>
      <c r="O2" s="172"/>
      <c r="P2" s="172"/>
      <c r="Q2" s="172"/>
      <c r="R2" s="172"/>
      <c r="S2" s="172"/>
      <c r="T2" s="172"/>
    </row>
    <row r="3" spans="1:22" x14ac:dyDescent="0.25">
      <c r="A3" s="172"/>
      <c r="B3" s="172"/>
      <c r="C3" s="172"/>
      <c r="D3" s="172"/>
      <c r="E3" s="172"/>
      <c r="F3" s="172"/>
      <c r="G3" s="172"/>
      <c r="H3" s="172"/>
      <c r="I3" s="172"/>
      <c r="J3" s="172"/>
      <c r="K3" s="172"/>
      <c r="L3" s="172"/>
      <c r="M3" s="172"/>
      <c r="N3" s="172"/>
      <c r="O3" s="172"/>
      <c r="P3" s="172"/>
      <c r="Q3" s="172"/>
      <c r="R3" s="172"/>
      <c r="S3" s="172"/>
      <c r="T3" s="172"/>
    </row>
    <row r="4" spans="1:22" x14ac:dyDescent="0.25">
      <c r="A4" s="172"/>
      <c r="B4" s="172"/>
      <c r="C4" s="172"/>
      <c r="D4" s="172"/>
      <c r="E4" s="172"/>
      <c r="F4" s="172"/>
      <c r="G4" s="172"/>
      <c r="H4" s="172"/>
      <c r="I4" s="172"/>
      <c r="J4" s="172"/>
      <c r="K4" s="172"/>
      <c r="L4" s="172"/>
      <c r="M4" s="172"/>
      <c r="N4" s="172"/>
      <c r="O4" s="172"/>
      <c r="P4" s="172"/>
      <c r="Q4" s="172"/>
      <c r="R4" s="172"/>
      <c r="S4" s="172"/>
      <c r="T4" s="172"/>
    </row>
    <row r="5" spans="1:22" x14ac:dyDescent="0.25">
      <c r="A5" s="172"/>
      <c r="B5" s="172"/>
      <c r="C5" s="172"/>
      <c r="D5" s="172"/>
      <c r="E5" s="172"/>
      <c r="F5" s="172"/>
      <c r="G5" s="172"/>
      <c r="H5" s="172"/>
      <c r="I5" s="172"/>
      <c r="J5" s="172"/>
      <c r="K5" s="172"/>
      <c r="L5" s="172"/>
      <c r="M5" s="172"/>
      <c r="N5" s="172"/>
      <c r="O5" s="172"/>
      <c r="P5" s="172"/>
      <c r="Q5" s="172"/>
      <c r="R5" s="172"/>
      <c r="S5" s="172"/>
      <c r="T5" s="172"/>
    </row>
    <row r="6" spans="1:22" x14ac:dyDescent="0.25">
      <c r="A6" s="172"/>
      <c r="B6" s="172"/>
      <c r="C6" s="172"/>
      <c r="D6" s="172"/>
      <c r="E6" s="172"/>
      <c r="F6" s="172"/>
      <c r="G6" s="172"/>
      <c r="H6" s="172"/>
      <c r="I6" s="172"/>
      <c r="J6" s="172"/>
      <c r="K6" s="172"/>
      <c r="L6" s="172"/>
      <c r="M6" s="172"/>
      <c r="N6" s="172"/>
      <c r="O6" s="172"/>
      <c r="P6" s="172"/>
      <c r="Q6" s="172"/>
      <c r="R6" s="172"/>
      <c r="S6" s="172"/>
      <c r="T6" s="172"/>
    </row>
    <row r="7" spans="1:22" x14ac:dyDescent="0.25">
      <c r="A7" s="172"/>
      <c r="B7" s="172"/>
      <c r="C7" s="172"/>
      <c r="D7" s="172"/>
      <c r="E7" s="172"/>
      <c r="F7" s="172"/>
      <c r="G7" s="172"/>
      <c r="H7" s="172"/>
      <c r="I7" s="172"/>
      <c r="J7" s="172"/>
      <c r="K7" s="172"/>
      <c r="L7" s="172"/>
      <c r="M7" s="172"/>
      <c r="N7" s="172"/>
      <c r="O7" s="172"/>
      <c r="P7" s="172"/>
      <c r="Q7" s="172"/>
      <c r="R7" s="172"/>
      <c r="S7" s="172"/>
      <c r="T7" s="172"/>
    </row>
    <row r="8" spans="1:22" ht="17.100000000000001" customHeight="1" x14ac:dyDescent="0.25">
      <c r="A8" s="172"/>
      <c r="B8" s="172"/>
      <c r="C8" s="172"/>
      <c r="D8" s="172"/>
      <c r="E8" s="172"/>
      <c r="F8" s="172"/>
      <c r="G8" s="172"/>
      <c r="H8" s="172"/>
      <c r="I8" s="172"/>
      <c r="J8" s="172"/>
      <c r="K8" s="172"/>
      <c r="L8" s="172"/>
      <c r="M8" s="172"/>
      <c r="N8" s="172"/>
      <c r="O8" s="172"/>
      <c r="P8" s="172"/>
      <c r="Q8" s="172"/>
      <c r="R8" s="172"/>
      <c r="S8" s="172"/>
      <c r="T8" s="172"/>
    </row>
    <row r="9" spans="1:22" ht="36.6" customHeight="1" thickBot="1" x14ac:dyDescent="0.3">
      <c r="A9" s="172"/>
      <c r="B9" s="172"/>
      <c r="C9" s="172"/>
      <c r="D9" s="172"/>
      <c r="E9" s="172"/>
      <c r="F9" s="172"/>
      <c r="G9" s="172"/>
      <c r="H9" s="172"/>
      <c r="I9" s="172"/>
      <c r="J9" s="172"/>
      <c r="K9" s="172"/>
      <c r="L9" s="172"/>
      <c r="M9" s="172"/>
      <c r="N9" s="172"/>
      <c r="O9" s="172"/>
      <c r="P9" s="172"/>
      <c r="Q9" s="172"/>
      <c r="R9" s="172"/>
      <c r="S9" s="172"/>
      <c r="T9" s="172"/>
    </row>
    <row r="10" spans="1:22" ht="19.5" thickBot="1" x14ac:dyDescent="0.3">
      <c r="A10" s="1"/>
      <c r="B10" s="173" t="s">
        <v>825</v>
      </c>
      <c r="C10" s="174"/>
      <c r="D10" s="174"/>
      <c r="E10" s="174"/>
      <c r="F10" s="174"/>
      <c r="G10" s="174"/>
      <c r="H10" s="174"/>
      <c r="I10" s="174"/>
      <c r="J10" s="174"/>
      <c r="K10" s="174"/>
      <c r="L10" s="174"/>
      <c r="M10" s="174"/>
      <c r="N10" s="174"/>
      <c r="O10" s="174"/>
      <c r="P10" s="174"/>
      <c r="Q10" s="174"/>
      <c r="R10" s="174"/>
      <c r="S10" s="174"/>
      <c r="T10" s="175"/>
    </row>
    <row r="11" spans="1:22" ht="15.75" thickBot="1" x14ac:dyDescent="0.3">
      <c r="A11" s="1"/>
      <c r="B11" s="1"/>
      <c r="C11" s="1"/>
      <c r="D11" s="1"/>
      <c r="E11" s="1"/>
      <c r="F11" s="1"/>
      <c r="G11" s="1"/>
      <c r="H11" s="1"/>
      <c r="I11" s="1"/>
      <c r="J11" s="1"/>
      <c r="K11" s="1"/>
      <c r="L11" s="1"/>
      <c r="M11" s="1"/>
      <c r="N11" s="1"/>
      <c r="O11" s="1"/>
      <c r="P11" s="1"/>
      <c r="Q11" s="1"/>
      <c r="R11" s="1"/>
      <c r="S11" s="1"/>
      <c r="T11" s="1"/>
    </row>
    <row r="12" spans="1:22" ht="15.75" thickBot="1" x14ac:dyDescent="0.3">
      <c r="A12" s="2"/>
      <c r="B12" s="169" t="s">
        <v>119</v>
      </c>
      <c r="C12" s="170"/>
      <c r="D12" s="170"/>
      <c r="E12" s="170"/>
      <c r="F12" s="170"/>
      <c r="G12" s="170"/>
      <c r="H12" s="170"/>
      <c r="I12" s="170"/>
      <c r="J12" s="170"/>
      <c r="K12" s="170"/>
      <c r="L12" s="170"/>
      <c r="M12" s="170"/>
      <c r="N12" s="170"/>
      <c r="O12" s="170"/>
      <c r="P12" s="170"/>
      <c r="Q12" s="170"/>
      <c r="R12" s="170"/>
      <c r="S12" s="170"/>
      <c r="T12" s="171"/>
    </row>
    <row r="13" spans="1:22" ht="13.5" customHeight="1" x14ac:dyDescent="0.25"/>
    <row r="14" spans="1:22" ht="14.45" customHeight="1" x14ac:dyDescent="0.25">
      <c r="B14" s="176" t="s">
        <v>1076</v>
      </c>
      <c r="C14" s="176"/>
      <c r="D14" s="176"/>
      <c r="E14" s="176"/>
      <c r="F14" s="176"/>
      <c r="G14" s="176"/>
      <c r="H14" s="176"/>
      <c r="I14" s="176"/>
      <c r="J14" s="176"/>
      <c r="K14" s="176"/>
      <c r="L14" s="176"/>
      <c r="M14" s="176"/>
      <c r="N14" s="176"/>
      <c r="O14" s="176"/>
      <c r="P14" s="176"/>
      <c r="Q14" s="176"/>
      <c r="R14" s="176"/>
      <c r="S14" s="176"/>
      <c r="T14" s="176"/>
      <c r="V14" s="34"/>
    </row>
    <row r="15" spans="1:22" ht="14.45" customHeight="1" x14ac:dyDescent="0.25">
      <c r="B15" s="177"/>
      <c r="C15" s="177"/>
      <c r="D15" s="177"/>
      <c r="E15" s="177"/>
      <c r="F15" s="177"/>
      <c r="G15" s="177"/>
      <c r="H15" s="177"/>
      <c r="I15" s="177"/>
      <c r="J15" s="177"/>
      <c r="K15" s="177"/>
      <c r="L15" s="177"/>
      <c r="M15" s="177"/>
      <c r="N15" s="177"/>
      <c r="O15" s="177"/>
      <c r="P15" s="177"/>
      <c r="Q15" s="177"/>
      <c r="R15" s="177"/>
      <c r="S15" s="177"/>
      <c r="T15" s="177"/>
    </row>
    <row r="16" spans="1:22" ht="14.45" customHeight="1" x14ac:dyDescent="0.25">
      <c r="B16" s="177"/>
      <c r="C16" s="177"/>
      <c r="D16" s="177"/>
      <c r="E16" s="177"/>
      <c r="F16" s="177"/>
      <c r="G16" s="177"/>
      <c r="H16" s="177"/>
      <c r="I16" s="177"/>
      <c r="J16" s="177"/>
      <c r="K16" s="177"/>
      <c r="L16" s="177"/>
      <c r="M16" s="177"/>
      <c r="N16" s="177"/>
      <c r="O16" s="177"/>
      <c r="P16" s="177"/>
      <c r="Q16" s="177"/>
      <c r="R16" s="177"/>
      <c r="S16" s="177"/>
      <c r="T16" s="177"/>
    </row>
    <row r="17" spans="2:20" ht="14.45" customHeight="1" x14ac:dyDescent="0.25">
      <c r="B17" s="177"/>
      <c r="C17" s="177"/>
      <c r="D17" s="177"/>
      <c r="E17" s="177"/>
      <c r="F17" s="177"/>
      <c r="G17" s="177"/>
      <c r="H17" s="177"/>
      <c r="I17" s="177"/>
      <c r="J17" s="177"/>
      <c r="K17" s="177"/>
      <c r="L17" s="177"/>
      <c r="M17" s="177"/>
      <c r="N17" s="177"/>
      <c r="O17" s="177"/>
      <c r="P17" s="177"/>
      <c r="Q17" s="177"/>
      <c r="R17" s="177"/>
      <c r="S17" s="177"/>
      <c r="T17" s="177"/>
    </row>
    <row r="18" spans="2:20" ht="14.45" customHeight="1" x14ac:dyDescent="0.25">
      <c r="B18" s="177"/>
      <c r="C18" s="177"/>
      <c r="D18" s="177"/>
      <c r="E18" s="177"/>
      <c r="F18" s="177"/>
      <c r="G18" s="177"/>
      <c r="H18" s="177"/>
      <c r="I18" s="177"/>
      <c r="J18" s="177"/>
      <c r="K18" s="177"/>
      <c r="L18" s="177"/>
      <c r="M18" s="177"/>
      <c r="N18" s="177"/>
      <c r="O18" s="177"/>
      <c r="P18" s="177"/>
      <c r="Q18" s="177"/>
      <c r="R18" s="177"/>
      <c r="S18" s="177"/>
      <c r="T18" s="177"/>
    </row>
    <row r="19" spans="2:20" ht="14.45" customHeight="1" x14ac:dyDescent="0.25">
      <c r="B19" s="177"/>
      <c r="C19" s="177"/>
      <c r="D19" s="177"/>
      <c r="E19" s="177"/>
      <c r="F19" s="177"/>
      <c r="G19" s="177"/>
      <c r="H19" s="177"/>
      <c r="I19" s="177"/>
      <c r="J19" s="177"/>
      <c r="K19" s="177"/>
      <c r="L19" s="177"/>
      <c r="M19" s="177"/>
      <c r="N19" s="177"/>
      <c r="O19" s="177"/>
      <c r="P19" s="177"/>
      <c r="Q19" s="177"/>
      <c r="R19" s="177"/>
      <c r="S19" s="177"/>
      <c r="T19" s="177"/>
    </row>
    <row r="20" spans="2:20" ht="14.45" customHeight="1" x14ac:dyDescent="0.25">
      <c r="B20" s="177"/>
      <c r="C20" s="177"/>
      <c r="D20" s="177"/>
      <c r="E20" s="177"/>
      <c r="F20" s="177"/>
      <c r="G20" s="177"/>
      <c r="H20" s="177"/>
      <c r="I20" s="177"/>
      <c r="J20" s="177"/>
      <c r="K20" s="177"/>
      <c r="L20" s="177"/>
      <c r="M20" s="177"/>
      <c r="N20" s="177"/>
      <c r="O20" s="177"/>
      <c r="P20" s="177"/>
      <c r="Q20" s="177"/>
      <c r="R20" s="177"/>
      <c r="S20" s="177"/>
      <c r="T20" s="177"/>
    </row>
    <row r="21" spans="2:20" ht="14.45" customHeight="1" x14ac:dyDescent="0.25">
      <c r="B21" s="177"/>
      <c r="C21" s="177"/>
      <c r="D21" s="177"/>
      <c r="E21" s="177"/>
      <c r="F21" s="177"/>
      <c r="G21" s="177"/>
      <c r="H21" s="177"/>
      <c r="I21" s="177"/>
      <c r="J21" s="177"/>
      <c r="K21" s="177"/>
      <c r="L21" s="177"/>
      <c r="M21" s="177"/>
      <c r="N21" s="177"/>
      <c r="O21" s="177"/>
      <c r="P21" s="177"/>
      <c r="Q21" s="177"/>
      <c r="R21" s="177"/>
      <c r="S21" s="177"/>
      <c r="T21" s="177"/>
    </row>
    <row r="22" spans="2:20" ht="14.45" customHeight="1" x14ac:dyDescent="0.25">
      <c r="B22" s="177"/>
      <c r="C22" s="177"/>
      <c r="D22" s="177"/>
      <c r="E22" s="177"/>
      <c r="F22" s="177"/>
      <c r="G22" s="177"/>
      <c r="H22" s="177"/>
      <c r="I22" s="177"/>
      <c r="J22" s="177"/>
      <c r="K22" s="177"/>
      <c r="L22" s="177"/>
      <c r="M22" s="177"/>
      <c r="N22" s="177"/>
      <c r="O22" s="177"/>
      <c r="P22" s="177"/>
      <c r="Q22" s="177"/>
      <c r="R22" s="177"/>
      <c r="S22" s="177"/>
      <c r="T22" s="177"/>
    </row>
    <row r="23" spans="2:20" ht="14.45" customHeight="1" x14ac:dyDescent="0.25">
      <c r="B23" s="177"/>
      <c r="C23" s="177"/>
      <c r="D23" s="177"/>
      <c r="E23" s="177"/>
      <c r="F23" s="177"/>
      <c r="G23" s="177"/>
      <c r="H23" s="177"/>
      <c r="I23" s="177"/>
      <c r="J23" s="177"/>
      <c r="K23" s="177"/>
      <c r="L23" s="177"/>
      <c r="M23" s="177"/>
      <c r="N23" s="177"/>
      <c r="O23" s="177"/>
      <c r="P23" s="177"/>
      <c r="Q23" s="177"/>
      <c r="R23" s="177"/>
      <c r="S23" s="177"/>
      <c r="T23" s="177"/>
    </row>
    <row r="24" spans="2:20" ht="14.45" customHeight="1" x14ac:dyDescent="0.25">
      <c r="B24" s="177"/>
      <c r="C24" s="177"/>
      <c r="D24" s="177"/>
      <c r="E24" s="177"/>
      <c r="F24" s="177"/>
      <c r="G24" s="177"/>
      <c r="H24" s="177"/>
      <c r="I24" s="177"/>
      <c r="J24" s="177"/>
      <c r="K24" s="177"/>
      <c r="L24" s="177"/>
      <c r="M24" s="177"/>
      <c r="N24" s="177"/>
      <c r="O24" s="177"/>
      <c r="P24" s="177"/>
      <c r="Q24" s="177"/>
      <c r="R24" s="177"/>
      <c r="S24" s="177"/>
      <c r="T24" s="177"/>
    </row>
    <row r="25" spans="2:20" ht="14.45" customHeight="1" x14ac:dyDescent="0.25">
      <c r="B25" s="177"/>
      <c r="C25" s="177"/>
      <c r="D25" s="177"/>
      <c r="E25" s="177"/>
      <c r="F25" s="177"/>
      <c r="G25" s="177"/>
      <c r="H25" s="177"/>
      <c r="I25" s="177"/>
      <c r="J25" s="177"/>
      <c r="K25" s="177"/>
      <c r="L25" s="177"/>
      <c r="M25" s="177"/>
      <c r="N25" s="177"/>
      <c r="O25" s="177"/>
      <c r="P25" s="177"/>
      <c r="Q25" s="177"/>
      <c r="R25" s="177"/>
      <c r="S25" s="177"/>
      <c r="T25" s="177"/>
    </row>
    <row r="26" spans="2:20" ht="14.45" customHeight="1" x14ac:dyDescent="0.25">
      <c r="B26" s="177"/>
      <c r="C26" s="177"/>
      <c r="D26" s="177"/>
      <c r="E26" s="177"/>
      <c r="F26" s="177"/>
      <c r="G26" s="177"/>
      <c r="H26" s="177"/>
      <c r="I26" s="177"/>
      <c r="J26" s="177"/>
      <c r="K26" s="177"/>
      <c r="L26" s="177"/>
      <c r="M26" s="177"/>
      <c r="N26" s="177"/>
      <c r="O26" s="177"/>
      <c r="P26" s="177"/>
      <c r="Q26" s="177"/>
      <c r="R26" s="177"/>
      <c r="S26" s="177"/>
      <c r="T26" s="177"/>
    </row>
    <row r="27" spans="2:20" ht="14.45" customHeight="1" x14ac:dyDescent="0.25">
      <c r="B27" s="177"/>
      <c r="C27" s="177"/>
      <c r="D27" s="177"/>
      <c r="E27" s="177"/>
      <c r="F27" s="177"/>
      <c r="G27" s="177"/>
      <c r="H27" s="177"/>
      <c r="I27" s="177"/>
      <c r="J27" s="177"/>
      <c r="K27" s="177"/>
      <c r="L27" s="177"/>
      <c r="M27" s="177"/>
      <c r="N27" s="177"/>
      <c r="O27" s="177"/>
      <c r="P27" s="177"/>
      <c r="Q27" s="177"/>
      <c r="R27" s="177"/>
      <c r="S27" s="177"/>
      <c r="T27" s="177"/>
    </row>
    <row r="28" spans="2:20" ht="14.45" customHeight="1" x14ac:dyDescent="0.25">
      <c r="B28" s="177"/>
      <c r="C28" s="177"/>
      <c r="D28" s="177"/>
      <c r="E28" s="177"/>
      <c r="F28" s="177"/>
      <c r="G28" s="177"/>
      <c r="H28" s="177"/>
      <c r="I28" s="177"/>
      <c r="J28" s="177"/>
      <c r="K28" s="177"/>
      <c r="L28" s="177"/>
      <c r="M28" s="177"/>
      <c r="N28" s="177"/>
      <c r="O28" s="177"/>
      <c r="P28" s="177"/>
      <c r="Q28" s="177"/>
      <c r="R28" s="177"/>
      <c r="S28" s="177"/>
      <c r="T28" s="177"/>
    </row>
    <row r="29" spans="2:20" ht="14.45" customHeight="1" x14ac:dyDescent="0.25">
      <c r="B29" s="177"/>
      <c r="C29" s="177"/>
      <c r="D29" s="177"/>
      <c r="E29" s="177"/>
      <c r="F29" s="177"/>
      <c r="G29" s="177"/>
      <c r="H29" s="177"/>
      <c r="I29" s="177"/>
      <c r="J29" s="177"/>
      <c r="K29" s="177"/>
      <c r="L29" s="177"/>
      <c r="M29" s="177"/>
      <c r="N29" s="177"/>
      <c r="O29" s="177"/>
      <c r="P29" s="177"/>
      <c r="Q29" s="177"/>
      <c r="R29" s="177"/>
      <c r="S29" s="177"/>
      <c r="T29" s="177"/>
    </row>
    <row r="30" spans="2:20" ht="14.45" customHeight="1" x14ac:dyDescent="0.25">
      <c r="B30" s="177"/>
      <c r="C30" s="177"/>
      <c r="D30" s="177"/>
      <c r="E30" s="177"/>
      <c r="F30" s="177"/>
      <c r="G30" s="177"/>
      <c r="H30" s="177"/>
      <c r="I30" s="177"/>
      <c r="J30" s="177"/>
      <c r="K30" s="177"/>
      <c r="L30" s="177"/>
      <c r="M30" s="177"/>
      <c r="N30" s="177"/>
      <c r="O30" s="177"/>
      <c r="P30" s="177"/>
      <c r="Q30" s="177"/>
      <c r="R30" s="177"/>
      <c r="S30" s="177"/>
      <c r="T30" s="177"/>
    </row>
    <row r="31" spans="2:20" ht="14.45" customHeight="1" x14ac:dyDescent="0.25">
      <c r="B31" s="177"/>
      <c r="C31" s="177"/>
      <c r="D31" s="177"/>
      <c r="E31" s="177"/>
      <c r="F31" s="177"/>
      <c r="G31" s="177"/>
      <c r="H31" s="177"/>
      <c r="I31" s="177"/>
      <c r="J31" s="177"/>
      <c r="K31" s="177"/>
      <c r="L31" s="177"/>
      <c r="M31" s="177"/>
      <c r="N31" s="177"/>
      <c r="O31" s="177"/>
      <c r="P31" s="177"/>
      <c r="Q31" s="177"/>
      <c r="R31" s="177"/>
      <c r="S31" s="177"/>
      <c r="T31" s="177"/>
    </row>
    <row r="32" spans="2:20" ht="14.45" customHeight="1" x14ac:dyDescent="0.25">
      <c r="B32" s="177"/>
      <c r="C32" s="177"/>
      <c r="D32" s="177"/>
      <c r="E32" s="177"/>
      <c r="F32" s="177"/>
      <c r="G32" s="177"/>
      <c r="H32" s="177"/>
      <c r="I32" s="177"/>
      <c r="J32" s="177"/>
      <c r="K32" s="177"/>
      <c r="L32" s="177"/>
      <c r="M32" s="177"/>
      <c r="N32" s="177"/>
      <c r="O32" s="177"/>
      <c r="P32" s="177"/>
      <c r="Q32" s="177"/>
      <c r="R32" s="177"/>
      <c r="S32" s="177"/>
      <c r="T32" s="177"/>
    </row>
    <row r="33" spans="2:20" ht="14.45" customHeight="1" x14ac:dyDescent="0.25">
      <c r="B33" s="177"/>
      <c r="C33" s="177"/>
      <c r="D33" s="177"/>
      <c r="E33" s="177"/>
      <c r="F33" s="177"/>
      <c r="G33" s="177"/>
      <c r="H33" s="177"/>
      <c r="I33" s="177"/>
      <c r="J33" s="177"/>
      <c r="K33" s="177"/>
      <c r="L33" s="177"/>
      <c r="M33" s="177"/>
      <c r="N33" s="177"/>
      <c r="O33" s="177"/>
      <c r="P33" s="177"/>
      <c r="Q33" s="177"/>
      <c r="R33" s="177"/>
      <c r="S33" s="177"/>
      <c r="T33" s="177"/>
    </row>
    <row r="34" spans="2:20" ht="14.45" customHeight="1" x14ac:dyDescent="0.25">
      <c r="B34" s="177"/>
      <c r="C34" s="177"/>
      <c r="D34" s="177"/>
      <c r="E34" s="177"/>
      <c r="F34" s="177"/>
      <c r="G34" s="177"/>
      <c r="H34" s="177"/>
      <c r="I34" s="177"/>
      <c r="J34" s="177"/>
      <c r="K34" s="177"/>
      <c r="L34" s="177"/>
      <c r="M34" s="177"/>
      <c r="N34" s="177"/>
      <c r="O34" s="177"/>
      <c r="P34" s="177"/>
      <c r="Q34" s="177"/>
      <c r="R34" s="177"/>
      <c r="S34" s="177"/>
      <c r="T34" s="177"/>
    </row>
    <row r="35" spans="2:20" ht="14.45" customHeight="1" x14ac:dyDescent="0.25">
      <c r="B35" s="177"/>
      <c r="C35" s="177"/>
      <c r="D35" s="177"/>
      <c r="E35" s="177"/>
      <c r="F35" s="177"/>
      <c r="G35" s="177"/>
      <c r="H35" s="177"/>
      <c r="I35" s="177"/>
      <c r="J35" s="177"/>
      <c r="K35" s="177"/>
      <c r="L35" s="177"/>
      <c r="M35" s="177"/>
      <c r="N35" s="177"/>
      <c r="O35" s="177"/>
      <c r="P35" s="177"/>
      <c r="Q35" s="177"/>
      <c r="R35" s="177"/>
      <c r="S35" s="177"/>
      <c r="T35" s="177"/>
    </row>
    <row r="36" spans="2:20" ht="14.45" customHeight="1" x14ac:dyDescent="0.25">
      <c r="B36" s="177"/>
      <c r="C36" s="177"/>
      <c r="D36" s="177"/>
      <c r="E36" s="177"/>
      <c r="F36" s="177"/>
      <c r="G36" s="177"/>
      <c r="H36" s="177"/>
      <c r="I36" s="177"/>
      <c r="J36" s="177"/>
      <c r="K36" s="177"/>
      <c r="L36" s="177"/>
      <c r="M36" s="177"/>
      <c r="N36" s="177"/>
      <c r="O36" s="177"/>
      <c r="P36" s="177"/>
      <c r="Q36" s="177"/>
      <c r="R36" s="177"/>
      <c r="S36" s="177"/>
      <c r="T36" s="177"/>
    </row>
    <row r="37" spans="2:20" ht="14.45" customHeight="1" x14ac:dyDescent="0.25">
      <c r="B37" s="177"/>
      <c r="C37" s="177"/>
      <c r="D37" s="177"/>
      <c r="E37" s="177"/>
      <c r="F37" s="177"/>
      <c r="G37" s="177"/>
      <c r="H37" s="177"/>
      <c r="I37" s="177"/>
      <c r="J37" s="177"/>
      <c r="K37" s="177"/>
      <c r="L37" s="177"/>
      <c r="M37" s="177"/>
      <c r="N37" s="177"/>
      <c r="O37" s="177"/>
      <c r="P37" s="177"/>
      <c r="Q37" s="177"/>
      <c r="R37" s="177"/>
      <c r="S37" s="177"/>
      <c r="T37" s="177"/>
    </row>
    <row r="38" spans="2:20" ht="23.1" customHeight="1" x14ac:dyDescent="0.25">
      <c r="B38" s="177"/>
      <c r="C38" s="177"/>
      <c r="D38" s="177"/>
      <c r="E38" s="177"/>
      <c r="F38" s="177"/>
      <c r="G38" s="177"/>
      <c r="H38" s="177"/>
      <c r="I38" s="177"/>
      <c r="J38" s="177"/>
      <c r="K38" s="177"/>
      <c r="L38" s="177"/>
      <c r="M38" s="177"/>
      <c r="N38" s="177"/>
      <c r="O38" s="177"/>
      <c r="P38" s="177"/>
      <c r="Q38" s="177"/>
      <c r="R38" s="177"/>
      <c r="S38" s="177"/>
      <c r="T38" s="177"/>
    </row>
    <row r="39" spans="2:20" x14ac:dyDescent="0.25">
      <c r="B39" s="177"/>
      <c r="C39" s="177"/>
      <c r="D39" s="177"/>
      <c r="E39" s="177"/>
      <c r="F39" s="177"/>
      <c r="G39" s="177"/>
      <c r="H39" s="177"/>
      <c r="I39" s="177"/>
      <c r="J39" s="177"/>
      <c r="K39" s="177"/>
      <c r="L39" s="177"/>
      <c r="M39" s="177"/>
      <c r="N39" s="177"/>
      <c r="O39" s="177"/>
      <c r="P39" s="177"/>
      <c r="Q39" s="177"/>
      <c r="R39" s="177"/>
      <c r="S39" s="177"/>
      <c r="T39" s="177"/>
    </row>
    <row r="40" spans="2:20" x14ac:dyDescent="0.25">
      <c r="B40" s="177"/>
      <c r="C40" s="177"/>
      <c r="D40" s="177"/>
      <c r="E40" s="177"/>
      <c r="F40" s="177"/>
      <c r="G40" s="177"/>
      <c r="H40" s="177"/>
      <c r="I40" s="177"/>
      <c r="J40" s="177"/>
      <c r="K40" s="177"/>
      <c r="L40" s="177"/>
      <c r="M40" s="177"/>
      <c r="N40" s="177"/>
      <c r="O40" s="177"/>
      <c r="P40" s="177"/>
      <c r="Q40" s="177"/>
      <c r="R40" s="177"/>
      <c r="S40" s="177"/>
      <c r="T40" s="177"/>
    </row>
    <row r="41" spans="2:20" x14ac:dyDescent="0.25">
      <c r="B41" s="177"/>
      <c r="C41" s="177"/>
      <c r="D41" s="177"/>
      <c r="E41" s="177"/>
      <c r="F41" s="177"/>
      <c r="G41" s="177"/>
      <c r="H41" s="177"/>
      <c r="I41" s="177"/>
      <c r="J41" s="177"/>
      <c r="K41" s="177"/>
      <c r="L41" s="177"/>
      <c r="M41" s="177"/>
      <c r="N41" s="177"/>
      <c r="O41" s="177"/>
      <c r="P41" s="177"/>
      <c r="Q41" s="177"/>
      <c r="R41" s="177"/>
      <c r="S41" s="177"/>
      <c r="T41" s="177"/>
    </row>
  </sheetData>
  <mergeCells count="4">
    <mergeCell ref="B12:T12"/>
    <mergeCell ref="A1:T9"/>
    <mergeCell ref="B10:T10"/>
    <mergeCell ref="B14:T4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642D-80D0-40BB-9C31-284749B2C381}">
  <sheetPr codeName="Blad3"/>
  <dimension ref="A2:T143"/>
  <sheetViews>
    <sheetView zoomScaleNormal="100" workbookViewId="0">
      <selection activeCell="P14" sqref="P14"/>
    </sheetView>
  </sheetViews>
  <sheetFormatPr defaultColWidth="8.85546875" defaultRowHeight="15" outlineLevelCol="1" x14ac:dyDescent="0.25"/>
  <cols>
    <col min="1" max="1" width="37.5703125" customWidth="1"/>
    <col min="2" max="2" width="34.140625" customWidth="1"/>
    <col min="3" max="3" width="26.42578125" bestFit="1" customWidth="1"/>
    <col min="4" max="4" width="18.42578125" customWidth="1"/>
    <col min="5" max="5" width="26.85546875" bestFit="1" customWidth="1"/>
    <col min="6" max="6" width="21.5703125" bestFit="1" customWidth="1"/>
    <col min="7" max="7" width="21.85546875" bestFit="1" customWidth="1"/>
    <col min="8" max="8" width="19.85546875" customWidth="1"/>
    <col min="9" max="9" width="21.7109375" customWidth="1"/>
    <col min="10" max="10" width="23.140625" customWidth="1"/>
    <col min="11" max="11" width="16.85546875" customWidth="1"/>
    <col min="12" max="12" width="13.42578125" customWidth="1"/>
    <col min="13" max="13" width="28.28515625" hidden="1" customWidth="1" outlineLevel="1"/>
    <col min="14" max="14" width="32.85546875" hidden="1" customWidth="1" outlineLevel="1"/>
    <col min="15" max="15" width="32.5703125" hidden="1" customWidth="1" outlineLevel="1"/>
    <col min="16" max="16" width="34.85546875" hidden="1" customWidth="1" outlineLevel="1"/>
    <col min="17" max="17" width="35.85546875" hidden="1" customWidth="1" outlineLevel="1"/>
    <col min="18" max="18" width="29.5703125" hidden="1" customWidth="1" outlineLevel="1"/>
    <col min="19" max="19" width="23.140625" hidden="1" customWidth="1" outlineLevel="1"/>
    <col min="20" max="20" width="8.85546875" collapsed="1"/>
  </cols>
  <sheetData>
    <row r="2" spans="1:19" ht="18.75" x14ac:dyDescent="0.25">
      <c r="A2" s="182" t="s">
        <v>0</v>
      </c>
      <c r="B2" s="168"/>
      <c r="C2" s="168"/>
      <c r="D2" s="168"/>
      <c r="E2" s="168"/>
      <c r="F2" s="168"/>
      <c r="G2" s="168"/>
      <c r="H2" s="168"/>
      <c r="I2" s="168"/>
      <c r="J2" s="168"/>
      <c r="K2" s="168"/>
      <c r="L2" s="168"/>
      <c r="O2" t="s">
        <v>822</v>
      </c>
      <c r="P2" t="s">
        <v>823</v>
      </c>
    </row>
    <row r="3" spans="1:19" ht="15.75" x14ac:dyDescent="0.25">
      <c r="A3" s="69" t="s">
        <v>1</v>
      </c>
      <c r="B3" s="178"/>
      <c r="C3" s="178"/>
      <c r="D3" s="178"/>
      <c r="E3" s="178"/>
      <c r="F3" s="178"/>
      <c r="G3" s="178"/>
      <c r="H3" s="178"/>
      <c r="I3" s="178"/>
      <c r="J3" s="178"/>
      <c r="K3" s="178"/>
      <c r="L3" s="178"/>
      <c r="N3" t="s">
        <v>820</v>
      </c>
      <c r="O3" s="87">
        <f>SUMIF(Identificatiegegevens!$D$14:$D$143,"promotor",Identificatiegegevens!$L$14:$L$143)+SUMIF(Identificatiegegevens!$D$14:$D$143,"partner",Identificatiegegevens!$L$14:$L$143)</f>
        <v>0</v>
      </c>
      <c r="P3" s="87">
        <f>SUMIF(Identificatiegegevens!$D$14:$D$143,"promotor",Identificatiegegevens!$S$14:$S$143)+SUMIF(Identificatiegegevens!$D$14:$D$143,"partner",Identificatiegegevens!$S$14:$S$143)</f>
        <v>0</v>
      </c>
    </row>
    <row r="4" spans="1:19" ht="15.75" x14ac:dyDescent="0.25">
      <c r="A4" s="69" t="s">
        <v>2</v>
      </c>
      <c r="B4" s="178"/>
      <c r="C4" s="178"/>
      <c r="D4" s="178"/>
      <c r="E4" s="178"/>
      <c r="F4" s="178"/>
      <c r="G4" s="178"/>
      <c r="H4" s="178"/>
      <c r="I4" s="178"/>
      <c r="J4" s="178"/>
      <c r="K4" s="178"/>
      <c r="L4" s="178"/>
      <c r="N4" t="s">
        <v>821</v>
      </c>
      <c r="O4" s="87">
        <f>SUMIF(Identificatiegegevens!$D$14:$D$143,"Onderaannemer (of leverancier)",Identificatiegegevens!$L$14:$L$143)+SUMIF(Identificatiegegevens!$D$14:$D$143,"Vrijwilliger",Identificatiegegevens!$L$14:$L$143)</f>
        <v>0</v>
      </c>
      <c r="P4" s="87">
        <f>SUMIF(Identificatiegegevens!$D$14:$D$143,"Onderaannemer (of leverancier)",Identificatiegegevens!$S$14:$S$143)+SUMIF(Identificatiegegevens!$D$14:$D$143,"Vrijwilliger",Identificatiegegevens!$S$14:$S$143)</f>
        <v>0</v>
      </c>
    </row>
    <row r="5" spans="1:19" ht="31.5" x14ac:dyDescent="0.25">
      <c r="A5" s="70" t="s">
        <v>3</v>
      </c>
      <c r="B5" s="178"/>
      <c r="C5" s="178"/>
      <c r="D5" s="178"/>
      <c r="E5" s="178"/>
      <c r="F5" s="178"/>
      <c r="G5" s="178"/>
      <c r="H5" s="178"/>
      <c r="I5" s="178"/>
      <c r="J5" s="178"/>
      <c r="K5" s="178"/>
      <c r="L5" s="178"/>
    </row>
    <row r="6" spans="1:19" ht="15.75" x14ac:dyDescent="0.25">
      <c r="A6" s="69" t="s">
        <v>4</v>
      </c>
      <c r="B6" s="178"/>
      <c r="C6" s="178"/>
      <c r="D6" s="178"/>
      <c r="E6" s="178"/>
      <c r="F6" s="178"/>
      <c r="G6" s="178"/>
      <c r="H6" s="178"/>
      <c r="I6" s="178"/>
      <c r="J6" s="178"/>
      <c r="K6" s="178"/>
      <c r="L6" s="178"/>
    </row>
    <row r="7" spans="1:19" ht="15.75" x14ac:dyDescent="0.25">
      <c r="A7" s="69" t="s">
        <v>5</v>
      </c>
      <c r="B7" s="178"/>
      <c r="C7" s="178"/>
      <c r="D7" s="178"/>
      <c r="E7" s="178"/>
      <c r="F7" s="178"/>
      <c r="G7" s="178"/>
      <c r="H7" s="178"/>
      <c r="I7" s="178"/>
      <c r="J7" s="178"/>
      <c r="K7" s="178"/>
      <c r="L7" s="178"/>
    </row>
    <row r="8" spans="1:19" x14ac:dyDescent="0.25">
      <c r="B8" s="7"/>
      <c r="C8" s="7"/>
    </row>
    <row r="9" spans="1:19" ht="18.75" x14ac:dyDescent="0.3">
      <c r="A9" s="180" t="s">
        <v>6</v>
      </c>
      <c r="B9" s="181"/>
      <c r="C9" s="181"/>
      <c r="D9" s="181"/>
      <c r="E9" s="181"/>
      <c r="F9" s="181"/>
      <c r="G9" s="181"/>
      <c r="H9" s="181"/>
      <c r="I9" s="181"/>
      <c r="J9" s="181"/>
      <c r="K9" s="181"/>
      <c r="L9" s="181"/>
    </row>
    <row r="10" spans="1:19" x14ac:dyDescent="0.25">
      <c r="A10" s="51"/>
      <c r="B10" s="51"/>
      <c r="C10" s="51"/>
    </row>
    <row r="11" spans="1:19" ht="75.95" customHeight="1" x14ac:dyDescent="0.25">
      <c r="B11" s="183" t="s">
        <v>824</v>
      </c>
      <c r="C11" s="183"/>
      <c r="D11" s="183"/>
      <c r="E11" s="147"/>
      <c r="F11" s="147"/>
      <c r="G11" s="147"/>
      <c r="H11" s="147"/>
      <c r="I11" s="147"/>
      <c r="J11" s="147"/>
      <c r="K11" s="147"/>
      <c r="L11" s="147"/>
    </row>
    <row r="12" spans="1:19" x14ac:dyDescent="0.25">
      <c r="M12" s="179"/>
      <c r="N12" s="179"/>
      <c r="O12" s="179"/>
      <c r="P12" s="179"/>
      <c r="Q12" s="179"/>
      <c r="R12" s="179"/>
      <c r="S12" s="179"/>
    </row>
    <row r="13" spans="1:19" s="20" customFormat="1" ht="31.5" x14ac:dyDescent="0.25">
      <c r="A13" s="135" t="s">
        <v>8</v>
      </c>
      <c r="B13" s="138" t="s">
        <v>868</v>
      </c>
      <c r="C13" s="153" t="s">
        <v>9</v>
      </c>
      <c r="D13" s="153" t="s">
        <v>10</v>
      </c>
      <c r="E13" s="138" t="s">
        <v>120</v>
      </c>
      <c r="F13" s="139" t="s">
        <v>11</v>
      </c>
      <c r="G13" s="139" t="s">
        <v>12</v>
      </c>
      <c r="H13" s="139" t="s">
        <v>13</v>
      </c>
      <c r="I13" s="139" t="s">
        <v>14</v>
      </c>
      <c r="J13" s="139" t="s">
        <v>15</v>
      </c>
      <c r="K13" s="139" t="s">
        <v>16</v>
      </c>
      <c r="L13" s="139" t="s">
        <v>17</v>
      </c>
      <c r="M13" s="140" t="s">
        <v>870</v>
      </c>
      <c r="N13" s="140" t="s">
        <v>871</v>
      </c>
      <c r="O13" s="140" t="s">
        <v>872</v>
      </c>
      <c r="P13" s="140" t="s">
        <v>873</v>
      </c>
      <c r="Q13" s="140" t="s">
        <v>874</v>
      </c>
      <c r="R13" s="140" t="s">
        <v>875</v>
      </c>
      <c r="S13" s="140" t="s">
        <v>18</v>
      </c>
    </row>
    <row r="14" spans="1:19" s="20" customFormat="1" ht="15.75" x14ac:dyDescent="0.25">
      <c r="A14" s="136" t="s">
        <v>19</v>
      </c>
      <c r="B14" s="149"/>
      <c r="C14" s="150"/>
      <c r="D14" s="150"/>
      <c r="E14" s="141" t="str" cm="1">
        <f t="array" ref="E14">IF(ISBLANK(Identificatiegegevens!$B14),"",_xlfn.TEXTJOIN("; ",TRUE,_xlfn.UNIQUE(IF(_xlfn.VSTACK(Tabel3[Naam leverancier of onderaannemer],Tabel4[Naam leverancier of onderaannemer],Tabel5[Naam leverancier of onderaannemer])=Identificatiegegevens!$B14,_xlfn.VSTACK(Tabel3[Opdrachtgevende Partnerorganisatie],Tabel4[Opdrachtgevende Partnerorganisatie],Tabel5[Opdrachtgevende Partnerorganisatie]),""))))</f>
        <v/>
      </c>
      <c r="F14" s="142" t="str">
        <f>IF(Identificatiegegevens!$B14="","",SUMIF(Tabel2[Partnerorganisatie],Identificatiegegevens!$B14,Tabel2[Totaal personeelskost]))</f>
        <v/>
      </c>
      <c r="G14" s="142" t="str">
        <f>IF(Identificatiegegevens!$B14="","",Identificatiegegevens!$F14*0.15)</f>
        <v/>
      </c>
      <c r="H14" s="142" t="str">
        <f>IF(Identificatiegegevens!$B14="","",IF(OR(Identificatiegegevens!$D14="promotor",Identificatiegegevens!$D14="partner"),SUMIF(Tabel3[Opdrachtgevende Partnerorganisatie],Identificatiegegevens!$B14,Tabel3[Totaal]),SUMIF(Tabel3[Naam leverancier of onderaannemer],Identificatiegegevens!$B14,Tabel3[Totaal])))</f>
        <v/>
      </c>
      <c r="I14" s="142" t="str">
        <f>IF(Identificatiegegevens!$B14="","",IF(OR(Identificatiegegevens!$D14="promotor",Identificatiegegevens!$D14="partner"),SUMIF(Tabel4[Opdrachtgevende Partnerorganisatie],Identificatiegegevens!$B14,Tabel4[Totaal]),SUMIF(Tabel4[Naam leverancier of onderaannemer],Identificatiegegevens!$B14,Tabel4[Totaal])))</f>
        <v/>
      </c>
      <c r="J14" s="142" t="str">
        <f>IF(Identificatiegegevens!$B14="","",IF(OR(Identificatiegegevens!$D14="promotor",Identificatiegegevens!$D14="partner"),SUMIF(Tabel5[Opdrachtgevende Partnerorganisatie],Identificatiegegevens!$B14,Tabel5[Totaal]),SUMIF(Tabel5[Naam leverancier of onderaannemer],Identificatiegegevens!$B14,Tabel5[Totaal])))</f>
        <v/>
      </c>
      <c r="K14" s="142" t="str">
        <f>IF(Identificatiegegevens!$B14="","",-SUMIF(Tabel6[Partnerorganisatie],Identificatiegegevens!$B14,Tabel6[Bedrag]))</f>
        <v/>
      </c>
      <c r="L14" s="143" t="str">
        <f>IF(Identificatiegegevens!$B14="","",SUM(Identificatiegegevens!$F14:$K14))</f>
        <v/>
      </c>
      <c r="M14" s="144" t="str">
        <f>IF(Identificatiegegevens!$B14="","",SUMIF(Tabel2[Partnerorganisatie],Identificatiegegevens!$B14,Tabel2[Aanvaarde kost]))</f>
        <v/>
      </c>
      <c r="N14" s="144" t="str">
        <f>IF(Identificatiegegevens!$B14="","",Identificatiegegevens!$M14*0.15)</f>
        <v/>
      </c>
      <c r="O14" s="142" t="str">
        <f>IF(Identificatiegegevens!$B14="","",IF(OR(Identificatiegegevens!$D14="promotor",Identificatiegegevens!$D14="partner"),SUMIF(Tabel3[Opdrachtgevende Partnerorganisatie],Identificatiegegevens!$B14,Tabel3[Aanvaarde kost]),SUMIF(Tabel3[Naam leverancier of onderaannemer],Identificatiegegevens!$B14,Tabel3[Aanvaarde kost])))</f>
        <v/>
      </c>
      <c r="P14" s="142" t="str">
        <f>IF(Identificatiegegevens!$B14="","",IF(OR(Identificatiegegevens!$D14="promotor",Identificatiegegevens!$D14="partner"),SUMIF(Tabel4[Opdrachtgevende Partnerorganisatie],Identificatiegegevens!$B14,Tabel4[Aanvaarde kost]),SUMIF(Tabel4[Naam leverancier of onderaannemer],Identificatiegegevens!$B14,Tabel4[Aanvaarde kost])))</f>
        <v/>
      </c>
      <c r="Q14" s="142" t="str">
        <f>IF(Identificatiegegevens!$B14="","",IF(OR(Identificatiegegevens!$D14="promotor",Identificatiegegevens!$D14="partner"),SUMIF(Tabel5[Opdrachtgevende Partnerorganisatie],Identificatiegegevens!$B14,Tabel5[Aanvaarde kost]),SUMIF(Tabel5[Naam leverancier of onderaannemer],Identificatiegegevens!$B14,Tabel5[Aanvaarde kost])))</f>
        <v/>
      </c>
      <c r="R14" s="144" t="str">
        <f>IF(Identificatiegegevens!$B14="","",-SUMIF(Tabel6[Partnerorganisatie],Identificatiegegevens!$B14,Tabel6[Aanvaarde ontvangsten]))</f>
        <v/>
      </c>
      <c r="S14" s="143" t="str">
        <f>IF(Identificatiegegevens!$B14="","",SUM(Identificatiegegevens!$M14:$R14))</f>
        <v/>
      </c>
    </row>
    <row r="15" spans="1:19" s="20" customFormat="1" ht="15.75" x14ac:dyDescent="0.25">
      <c r="A15" s="136" t="s">
        <v>20</v>
      </c>
      <c r="B15" s="151"/>
      <c r="C15" s="152"/>
      <c r="D15" s="152"/>
      <c r="E15" s="141" t="str" cm="1">
        <f t="array" ref="E15">IF(ISBLANK(Identificatiegegevens!$B15),"",_xlfn.TEXTJOIN("; ",TRUE,_xlfn.UNIQUE(IF(_xlfn.VSTACK(Tabel3[Naam leverancier of onderaannemer],Tabel4[Naam leverancier of onderaannemer],Tabel5[Naam leverancier of onderaannemer])=Identificatiegegevens!$B15,_xlfn.VSTACK(Tabel3[Opdrachtgevende Partnerorganisatie],Tabel4[Opdrachtgevende Partnerorganisatie],Tabel5[Opdrachtgevende Partnerorganisatie]),""))))</f>
        <v/>
      </c>
      <c r="F15" s="142" t="str">
        <f>IF(Identificatiegegevens!$B15="","",SUMIF(Tabel2[Partnerorganisatie],Identificatiegegevens!$B15,Tabel2[Totaal personeelskost]))</f>
        <v/>
      </c>
      <c r="G15" s="142" t="str">
        <f>IF(Identificatiegegevens!$B15="","",Identificatiegegevens!$F15*0.15)</f>
        <v/>
      </c>
      <c r="H15" s="142" t="str">
        <f>IF(Identificatiegegevens!$B15="","",IF(OR(Identificatiegegevens!$D15="promotor",Identificatiegegevens!$D15="partner"),SUMIF(Tabel3[Opdrachtgevende Partnerorganisatie],Identificatiegegevens!$B15,Tabel3[Totaal]),SUMIF(Tabel3[Naam leverancier of onderaannemer],Identificatiegegevens!$B15,Tabel3[Totaal])))</f>
        <v/>
      </c>
      <c r="I15" s="142" t="str">
        <f>IF(Identificatiegegevens!$B15="","",IF(OR(Identificatiegegevens!$D15="promotor",Identificatiegegevens!$D15="partner"),SUMIF(Tabel4[Opdrachtgevende Partnerorganisatie],Identificatiegegevens!$B15,Tabel4[Totaal]),SUMIF(Tabel4[Naam leverancier of onderaannemer],Identificatiegegevens!$B15,Tabel4[Totaal])))</f>
        <v/>
      </c>
      <c r="J15" s="142" t="str">
        <f>IF(Identificatiegegevens!$B15="","",IF(OR(Identificatiegegevens!$D15="promotor",Identificatiegegevens!$D15="partner"),SUMIF(Tabel5[Opdrachtgevende Partnerorganisatie],Identificatiegegevens!$B15,Tabel5[Totaal]),SUMIF(Tabel5[Naam leverancier of onderaannemer],Identificatiegegevens!$B15,Tabel5[Totaal])))</f>
        <v/>
      </c>
      <c r="K15" s="142" t="str">
        <f>IF(Identificatiegegevens!$B15="","",-SUMIF(Tabel6[Partnerorganisatie],Identificatiegegevens!$B15,Tabel6[Bedrag]))</f>
        <v/>
      </c>
      <c r="L15" s="143" t="str">
        <f>IF(Identificatiegegevens!$B15="","",SUM(Identificatiegegevens!$F15:$K15))</f>
        <v/>
      </c>
      <c r="M15" s="144" t="str">
        <f>IF(Identificatiegegevens!$B15="","",SUMIF(Tabel2[Partnerorganisatie],Identificatiegegevens!$B15,Tabel2[Aanvaarde kost]))</f>
        <v/>
      </c>
      <c r="N15" s="144" t="str">
        <f>IF(Identificatiegegevens!$B15="","",Identificatiegegevens!$M15*0.15)</f>
        <v/>
      </c>
      <c r="O15" s="144" t="str">
        <f>IF(Identificatiegegevens!$B15="","",IF(OR(Identificatiegegevens!$D15="promotor",Identificatiegegevens!$D15="partner"),SUMIF(Tabel3[Opdrachtgevende Partnerorganisatie],Identificatiegegevens!$B15,Tabel3[Aanvaarde kost]),SUMIF(Tabel3[Naam leverancier of onderaannemer],Identificatiegegevens!$B15,Tabel3[Aanvaarde kost])))</f>
        <v/>
      </c>
      <c r="P15" s="144" t="str">
        <f>IF(Identificatiegegevens!$B15="","",IF(OR(Identificatiegegevens!$D15="promotor",Identificatiegegevens!$D15="partner"),SUMIF(Tabel4[Opdrachtgevende Partnerorganisatie],Identificatiegegevens!$B15,Tabel4[Aanvaarde kost]),SUMIF(Tabel4[Naam leverancier of onderaannemer],Identificatiegegevens!$B15,Tabel4[Aanvaarde kost])))</f>
        <v/>
      </c>
      <c r="Q15" s="144" t="str">
        <f>IF(Identificatiegegevens!$B15="","",IF(OR(Identificatiegegevens!$D15="promotor",Identificatiegegevens!$D15="partner"),SUMIF(Tabel5[Opdrachtgevende Partnerorganisatie],Identificatiegegevens!$B15,Tabel5[Aanvaarde kost]),SUMIF(Tabel5[Naam leverancier of onderaannemer],Identificatiegegevens!$B15,Tabel5[Aanvaarde kost])))</f>
        <v/>
      </c>
      <c r="R15" s="144" t="str">
        <f>IF(Identificatiegegevens!$B15="","",-SUMIF(Tabel6[Partnerorganisatie],Identificatiegegevens!$B15,Tabel6[Aanvaarde ontvangsten]))</f>
        <v/>
      </c>
      <c r="S15" s="143" t="str">
        <f>IF(Identificatiegegevens!$B15="","",SUM(Identificatiegegevens!$M15:$R15))</f>
        <v/>
      </c>
    </row>
    <row r="16" spans="1:19" s="20" customFormat="1" ht="15.75" x14ac:dyDescent="0.25">
      <c r="A16" s="136" t="s">
        <v>21</v>
      </c>
      <c r="B16" s="149"/>
      <c r="C16" s="150"/>
      <c r="D16" s="150"/>
      <c r="E16" s="141" t="str" cm="1">
        <f t="array" ref="E16">IF(ISBLANK(Identificatiegegevens!$B16),"",_xlfn.TEXTJOIN("; ",TRUE,_xlfn.UNIQUE(IF(_xlfn.VSTACK(Tabel3[Naam leverancier of onderaannemer],Tabel4[Naam leverancier of onderaannemer],Tabel5[Naam leverancier of onderaannemer])=Identificatiegegevens!$B16,_xlfn.VSTACK(Tabel3[Opdrachtgevende Partnerorganisatie],Tabel4[Opdrachtgevende Partnerorganisatie],Tabel5[Opdrachtgevende Partnerorganisatie]),""))))</f>
        <v/>
      </c>
      <c r="F16" s="142" t="str">
        <f>IF(Identificatiegegevens!$B16="","",SUMIF(Tabel2[Partnerorganisatie],Identificatiegegevens!$B16,Tabel2[Totaal personeelskost]))</f>
        <v/>
      </c>
      <c r="G16" s="142" t="str">
        <f>IF(Identificatiegegevens!$B16="","",Identificatiegegevens!$F16*0.15)</f>
        <v/>
      </c>
      <c r="H16" s="142" t="str">
        <f>IF(Identificatiegegevens!$B16="","",IF(OR(Identificatiegegevens!$D16="promotor",Identificatiegegevens!$D16="partner"),SUMIF(Tabel3[Opdrachtgevende Partnerorganisatie],Identificatiegegevens!$B16,Tabel3[Totaal]),SUMIF(Tabel3[Naam leverancier of onderaannemer],Identificatiegegevens!$B16,Tabel3[Totaal])))</f>
        <v/>
      </c>
      <c r="I16" s="142" t="str">
        <f>IF(Identificatiegegevens!$B16="","",IF(OR(Identificatiegegevens!$D16="promotor",Identificatiegegevens!$D16="partner"),SUMIF(Tabel4[Opdrachtgevende Partnerorganisatie],Identificatiegegevens!$B16,Tabel4[Totaal]),SUMIF(Tabel4[Naam leverancier of onderaannemer],Identificatiegegevens!$B16,Tabel4[Totaal])))</f>
        <v/>
      </c>
      <c r="J16" s="142" t="str">
        <f>IF(Identificatiegegevens!$B16="","",IF(OR(Identificatiegegevens!$D16="promotor",Identificatiegegevens!$D16="partner"),SUMIF(Tabel5[Opdrachtgevende Partnerorganisatie],Identificatiegegevens!$B16,Tabel5[Totaal]),SUMIF(Tabel5[Naam leverancier of onderaannemer],Identificatiegegevens!$B16,Tabel5[Totaal])))</f>
        <v/>
      </c>
      <c r="K16" s="142" t="str">
        <f>IF(Identificatiegegevens!$B16="","",-SUMIF(Tabel6[Partnerorganisatie],Identificatiegegevens!$B16,Tabel6[Bedrag]))</f>
        <v/>
      </c>
      <c r="L16" s="143" t="str">
        <f>IF(Identificatiegegevens!$B16="","",SUM(Identificatiegegevens!$F16:$K16))</f>
        <v/>
      </c>
      <c r="M16" s="144" t="str">
        <f>IF(Identificatiegegevens!$B16="","",SUMIF(Tabel2[Partnerorganisatie],Identificatiegegevens!$B16,Tabel2[Aanvaarde kost]))</f>
        <v/>
      </c>
      <c r="N16" s="144" t="str">
        <f>IF(Identificatiegegevens!$B16="","",Identificatiegegevens!$M16*0.15)</f>
        <v/>
      </c>
      <c r="O16" s="144" t="str">
        <f>IF(Identificatiegegevens!$B16="","",IF(OR(Identificatiegegevens!$D16="promotor",Identificatiegegevens!$D16="partner"),SUMIF(Tabel3[Opdrachtgevende Partnerorganisatie],Identificatiegegevens!$B16,Tabel3[Aanvaarde kost]),SUMIF(Tabel3[Naam leverancier of onderaannemer],Identificatiegegevens!$B16,Tabel3[Aanvaarde kost])))</f>
        <v/>
      </c>
      <c r="P16" s="144" t="str">
        <f>IF(Identificatiegegevens!$B16="","",IF(OR(Identificatiegegevens!$D16="promotor",Identificatiegegevens!$D16="partner"),SUMIF(Tabel4[Opdrachtgevende Partnerorganisatie],Identificatiegegevens!$B16,Tabel4[Aanvaarde kost]),SUMIF(Tabel4[Naam leverancier of onderaannemer],Identificatiegegevens!$B16,Tabel4[Aanvaarde kost])))</f>
        <v/>
      </c>
      <c r="Q16" s="144" t="str">
        <f>IF(Identificatiegegevens!$B16="","",IF(OR(Identificatiegegevens!$D16="promotor",Identificatiegegevens!$D16="partner"),SUMIF(Tabel5[Opdrachtgevende Partnerorganisatie],Identificatiegegevens!$B16,Tabel5[Aanvaarde kost]),SUMIF(Tabel5[Naam leverancier of onderaannemer],Identificatiegegevens!$B16,Tabel5[Aanvaarde kost])))</f>
        <v/>
      </c>
      <c r="R16" s="144" t="str">
        <f>IF(Identificatiegegevens!$B16="","",-SUMIF(Tabel6[Partnerorganisatie],Identificatiegegevens!$B16,Tabel6[Aanvaarde ontvangsten]))</f>
        <v/>
      </c>
      <c r="S16" s="143" t="str">
        <f>IF(Identificatiegegevens!$B16="","",SUM(Identificatiegegevens!$M16:$R16))</f>
        <v/>
      </c>
    </row>
    <row r="17" spans="1:19" s="20" customFormat="1" ht="15.75" x14ac:dyDescent="0.25">
      <c r="A17" s="136" t="s">
        <v>22</v>
      </c>
      <c r="B17" s="151"/>
      <c r="C17" s="152"/>
      <c r="D17" s="152"/>
      <c r="E17" s="141" t="str" cm="1">
        <f t="array" ref="E17">IF(ISBLANK(Identificatiegegevens!$B17),"",_xlfn.TEXTJOIN("; ",TRUE,_xlfn.UNIQUE(IF(_xlfn.VSTACK(Tabel3[Naam leverancier of onderaannemer],Tabel4[Naam leverancier of onderaannemer],Tabel5[Naam leverancier of onderaannemer])=Identificatiegegevens!$B17,_xlfn.VSTACK(Tabel3[Opdrachtgevende Partnerorganisatie],Tabel4[Opdrachtgevende Partnerorganisatie],Tabel5[Opdrachtgevende Partnerorganisatie]),""))))</f>
        <v/>
      </c>
      <c r="F17" s="145" t="str">
        <f>IF(Identificatiegegevens!$B17="","",SUMIF(Tabel2[Partnerorganisatie],Identificatiegegevens!$B17,Tabel2[Totaal personeelskost]))</f>
        <v/>
      </c>
      <c r="G17" s="145" t="str">
        <f>IF(Identificatiegegevens!$B17="","",Identificatiegegevens!$F17*0.15)</f>
        <v/>
      </c>
      <c r="H17" s="142" t="str">
        <f>IF(Identificatiegegevens!$B17="","",IF(OR(Identificatiegegevens!$D17="promotor",Identificatiegegevens!$D17="partner"),SUMIF(Tabel3[Opdrachtgevende Partnerorganisatie],Identificatiegegevens!$B17,Tabel3[Totaal]),SUMIF(Tabel3[Naam leverancier of onderaannemer],Identificatiegegevens!$B17,Tabel3[Totaal])))</f>
        <v/>
      </c>
      <c r="I17" s="142" t="str">
        <f>IF(Identificatiegegevens!$B17="","",IF(OR(Identificatiegegevens!$D17="promotor",Identificatiegegevens!$D17="partner"),SUMIF(Tabel4[Opdrachtgevende Partnerorganisatie],Identificatiegegevens!$B17,Tabel4[Totaal]),SUMIF(Tabel4[Naam leverancier of onderaannemer],Identificatiegegevens!$B17,Tabel4[Totaal])))</f>
        <v/>
      </c>
      <c r="J17" s="142" t="str">
        <f>IF(Identificatiegegevens!$B17="","",IF(OR(Identificatiegegevens!$D17="promotor",Identificatiegegevens!$D17="partner"),SUMIF(Tabel5[Opdrachtgevende Partnerorganisatie],Identificatiegegevens!$B17,Tabel5[Totaal]),SUMIF(Tabel5[Naam leverancier of onderaannemer],Identificatiegegevens!$B17,Tabel5[Totaal])))</f>
        <v/>
      </c>
      <c r="K17" s="142" t="str">
        <f>IF(Identificatiegegevens!$B17="","",-SUMIF(Tabel6[Partnerorganisatie],Identificatiegegevens!$B17,Tabel6[Bedrag]))</f>
        <v/>
      </c>
      <c r="L17" s="143" t="str">
        <f>IF(Identificatiegegevens!$B17="","",SUM(Identificatiegegevens!$F17:$K17))</f>
        <v/>
      </c>
      <c r="M17" s="144" t="str">
        <f>IF(Identificatiegegevens!$B17="","",SUMIF(Tabel2[Partnerorganisatie],Identificatiegegevens!$B17,Tabel2[Aanvaarde kost]))</f>
        <v/>
      </c>
      <c r="N17" s="144" t="str">
        <f>IF(Identificatiegegevens!$B17="","",Identificatiegegevens!$M17*0.15)</f>
        <v/>
      </c>
      <c r="O17" s="144" t="str">
        <f>IF(Identificatiegegevens!$B17="","",IF(OR(Identificatiegegevens!$D17="promotor",Identificatiegegevens!$D17="partner"),SUMIF(Tabel3[Opdrachtgevende Partnerorganisatie],Identificatiegegevens!$B17,Tabel3[Aanvaarde kost]),SUMIF(Tabel3[Naam leverancier of onderaannemer],Identificatiegegevens!$B17,Tabel3[Aanvaarde kost])))</f>
        <v/>
      </c>
      <c r="P17" s="144" t="str">
        <f>IF(Identificatiegegevens!$B17="","",IF(OR(Identificatiegegevens!$D17="promotor",Identificatiegegevens!$D17="partner"),SUMIF(Tabel4[Opdrachtgevende Partnerorganisatie],Identificatiegegevens!$B17,Tabel4[Aanvaarde kost]),SUMIF(Tabel4[Naam leverancier of onderaannemer],Identificatiegegevens!$B17,Tabel4[Aanvaarde kost])))</f>
        <v/>
      </c>
      <c r="Q17" s="144" t="str">
        <f>IF(Identificatiegegevens!$B17="","",IF(OR(Identificatiegegevens!$D17="promotor",Identificatiegegevens!$D17="partner"),SUMIF(Tabel5[Opdrachtgevende Partnerorganisatie],Identificatiegegevens!$B17,Tabel5[Aanvaarde kost]),SUMIF(Tabel5[Naam leverancier of onderaannemer],Identificatiegegevens!$B17,Tabel5[Aanvaarde kost])))</f>
        <v/>
      </c>
      <c r="R17" s="144" t="str">
        <f>IF(Identificatiegegevens!$B17="","",-SUMIF(Tabel6[Partnerorganisatie],Identificatiegegevens!$B17,Tabel6[Aanvaarde ontvangsten]))</f>
        <v/>
      </c>
      <c r="S17" s="143" t="str">
        <f>IF(Identificatiegegevens!$B17="","",SUM(Identificatiegegevens!$M17:$R17))</f>
        <v/>
      </c>
    </row>
    <row r="18" spans="1:19" s="20" customFormat="1" ht="15.75" x14ac:dyDescent="0.25">
      <c r="A18" s="136" t="s">
        <v>23</v>
      </c>
      <c r="B18" s="149"/>
      <c r="C18" s="150"/>
      <c r="D18" s="150"/>
      <c r="E18" s="141" t="str" cm="1">
        <f t="array" ref="E18">IF(ISBLANK(Identificatiegegevens!$B18),"",_xlfn.TEXTJOIN("; ",TRUE,_xlfn.UNIQUE(IF(_xlfn.VSTACK(Tabel3[Naam leverancier of onderaannemer],Tabel4[Naam leverancier of onderaannemer],Tabel5[Naam leverancier of onderaannemer])=Identificatiegegevens!$B18,_xlfn.VSTACK(Tabel3[Opdrachtgevende Partnerorganisatie],Tabel4[Opdrachtgevende Partnerorganisatie],Tabel5[Opdrachtgevende Partnerorganisatie]),""))))</f>
        <v/>
      </c>
      <c r="F18" s="145" t="str">
        <f>IF(Identificatiegegevens!$B18="","",SUMIF(Tabel2[Partnerorganisatie],Identificatiegegevens!$B18,Tabel2[Totaal personeelskost]))</f>
        <v/>
      </c>
      <c r="G18" s="145" t="str">
        <f>IF(Identificatiegegevens!$B18="","",Identificatiegegevens!$F18*0.15)</f>
        <v/>
      </c>
      <c r="H18" s="145" t="str">
        <f>IF(Identificatiegegevens!$B18="","",IF(OR(Identificatiegegevens!$D18="promotor",Identificatiegegevens!$D18="partner"),SUMIF(Tabel3[Opdrachtgevende Partnerorganisatie],Identificatiegegevens!$B18,Tabel3[Totaal]),SUMIF(Tabel3[Naam leverancier of onderaannemer],Identificatiegegevens!$B18,Tabel3[Totaal])))</f>
        <v/>
      </c>
      <c r="I18" s="145" t="str">
        <f>IF(Identificatiegegevens!$B18="","",IF(OR(Identificatiegegevens!$D18="promotor",Identificatiegegevens!$D18="partner"),SUMIF(Tabel4[Opdrachtgevende Partnerorganisatie],Identificatiegegevens!$B18,Tabel4[Totaal]),SUMIF(Tabel4[Naam leverancier of onderaannemer],Identificatiegegevens!$B18,Tabel4[Totaal])))</f>
        <v/>
      </c>
      <c r="J18" s="145" t="str">
        <f>IF(Identificatiegegevens!$B18="","",IF(OR(Identificatiegegevens!$D18="promotor",Identificatiegegevens!$D18="partner"),SUMIF(Tabel5[Opdrachtgevende Partnerorganisatie],Identificatiegegevens!$B18,Tabel5[Totaal]),SUMIF(Tabel5[Naam leverancier of onderaannemer],Identificatiegegevens!$B18,Tabel5[Totaal])))</f>
        <v/>
      </c>
      <c r="K18" s="145" t="str">
        <f>IF(Identificatiegegevens!$B18="","",-SUMIF(Tabel6[Partnerorganisatie],Identificatiegegevens!$B18,Tabel6[Bedrag]))</f>
        <v/>
      </c>
      <c r="L18" s="143" t="str">
        <f>IF(Identificatiegegevens!$B18="","",SUM(Identificatiegegevens!$F18:$K18))</f>
        <v/>
      </c>
      <c r="M18" s="146" t="str">
        <f>IF(Identificatiegegevens!$B18="","",SUMIF(Tabel2[Partnerorganisatie],Identificatiegegevens!$B18,Tabel2[Aanvaarde kost]))</f>
        <v/>
      </c>
      <c r="N18" s="146" t="str">
        <f>IF(Identificatiegegevens!$B18="","",Identificatiegegevens!$M18*0.15)</f>
        <v/>
      </c>
      <c r="O18" s="146" t="str">
        <f>IF(Identificatiegegevens!$B18="","",IF(OR(Identificatiegegevens!$D18="promotor",Identificatiegegevens!$D18="partner"),SUMIF(Tabel3[Opdrachtgevende Partnerorganisatie],Identificatiegegevens!$B18,Tabel3[Aanvaarde kost]),SUMIF(Tabel3[Naam leverancier of onderaannemer],Identificatiegegevens!$B18,Tabel3[Aanvaarde kost])))</f>
        <v/>
      </c>
      <c r="P18" s="146" t="str">
        <f>IF(Identificatiegegevens!$B18="","",IF(OR(Identificatiegegevens!$D18="promotor",Identificatiegegevens!$D18="partner"),SUMIF(Tabel4[Opdrachtgevende Partnerorganisatie],Identificatiegegevens!$B18,Tabel4[Aanvaarde kost]),SUMIF(Tabel4[Naam leverancier of onderaannemer],Identificatiegegevens!$B18,Tabel4[Aanvaarde kost])))</f>
        <v/>
      </c>
      <c r="Q18" s="146" t="str">
        <f>IF(Identificatiegegevens!$B18="","",IF(OR(Identificatiegegevens!$D18="promotor",Identificatiegegevens!$D18="partner"),SUMIF(Tabel5[Opdrachtgevende Partnerorganisatie],Identificatiegegevens!$B18,Tabel5[Aanvaarde kost]),SUMIF(Tabel5[Naam leverancier of onderaannemer],Identificatiegegevens!$B18,Tabel5[Aanvaarde kost])))</f>
        <v/>
      </c>
      <c r="R18" s="146" t="str">
        <f>IF(Identificatiegegevens!$B18="","",-SUMIF(Tabel6[Partnerorganisatie],Identificatiegegevens!$B18,Tabel6[Aanvaarde ontvangsten]))</f>
        <v/>
      </c>
      <c r="S18" s="143" t="str">
        <f>IF(Identificatiegegevens!$B18="","",SUM(Identificatiegegevens!$M18:$R18))</f>
        <v/>
      </c>
    </row>
    <row r="19" spans="1:19" s="20" customFormat="1" ht="15.75" x14ac:dyDescent="0.25">
      <c r="A19" s="136" t="s">
        <v>24</v>
      </c>
      <c r="B19" s="151"/>
      <c r="C19" s="152"/>
      <c r="D19" s="152"/>
      <c r="E19" s="141" t="str" cm="1">
        <f t="array" ref="E19">IF(ISBLANK(Identificatiegegevens!$B19),"",_xlfn.TEXTJOIN("; ",TRUE,_xlfn.UNIQUE(IF(_xlfn.VSTACK(Tabel3[Naam leverancier of onderaannemer],Tabel4[Naam leverancier of onderaannemer],Tabel5[Naam leverancier of onderaannemer])=Identificatiegegevens!$B19,_xlfn.VSTACK(Tabel3[Opdrachtgevende Partnerorganisatie],Tabel4[Opdrachtgevende Partnerorganisatie],Tabel5[Opdrachtgevende Partnerorganisatie]),""))))</f>
        <v/>
      </c>
      <c r="F19" s="145" t="str">
        <f>IF(Identificatiegegevens!$B19="","",SUMIF(Tabel2[Partnerorganisatie],Identificatiegegevens!$B19,Tabel2[Totaal personeelskost]))</f>
        <v/>
      </c>
      <c r="G19" s="145" t="str">
        <f>IF(Identificatiegegevens!$B19="","",Identificatiegegevens!$F19*0.15)</f>
        <v/>
      </c>
      <c r="H19" s="145" t="str">
        <f>IF(Identificatiegegevens!$B19="","",IF(OR(Identificatiegegevens!$D19="promotor",Identificatiegegevens!$D19="partner"),SUMIF(Tabel3[Opdrachtgevende Partnerorganisatie],Identificatiegegevens!$B19,Tabel3[Totaal]),SUMIF(Tabel3[Naam leverancier of onderaannemer],Identificatiegegevens!$B19,Tabel3[Totaal])))</f>
        <v/>
      </c>
      <c r="I19" s="145" t="str">
        <f>IF(Identificatiegegevens!$B19="","",IF(OR(Identificatiegegevens!$D19="promotor",Identificatiegegevens!$D19="partner"),SUMIF(Tabel4[Opdrachtgevende Partnerorganisatie],Identificatiegegevens!$B19,Tabel4[Totaal]),SUMIF(Tabel4[Naam leverancier of onderaannemer],Identificatiegegevens!$B19,Tabel4[Totaal])))</f>
        <v/>
      </c>
      <c r="J19" s="145" t="str">
        <f>IF(Identificatiegegevens!$B19="","",IF(OR(Identificatiegegevens!$D19="promotor",Identificatiegegevens!$D19="partner"),SUMIF(Tabel5[Opdrachtgevende Partnerorganisatie],Identificatiegegevens!$B19,Tabel5[Totaal]),SUMIF(Tabel5[Naam leverancier of onderaannemer],Identificatiegegevens!$B19,Tabel5[Totaal])))</f>
        <v/>
      </c>
      <c r="K19" s="145" t="str">
        <f>IF(Identificatiegegevens!$B19="","",-SUMIF(Tabel6[Partnerorganisatie],Identificatiegegevens!$B19,Tabel6[Bedrag]))</f>
        <v/>
      </c>
      <c r="L19" s="143" t="str">
        <f>IF(Identificatiegegevens!$B19="","",SUM(Identificatiegegevens!$F19:$K19))</f>
        <v/>
      </c>
      <c r="M19" s="146" t="str">
        <f>IF(Identificatiegegevens!$B19="","",SUMIF(Tabel2[Partnerorganisatie],Identificatiegegevens!$B19,Tabel2[Aanvaarde kost]))</f>
        <v/>
      </c>
      <c r="N19" s="146" t="str">
        <f>IF(Identificatiegegevens!$B19="","",Identificatiegegevens!$M19*0.15)</f>
        <v/>
      </c>
      <c r="O19" s="146" t="str">
        <f>IF(Identificatiegegevens!$B19="","",IF(OR(Identificatiegegevens!$D19="promotor",Identificatiegegevens!$D19="partner"),SUMIF(Tabel3[Opdrachtgevende Partnerorganisatie],Identificatiegegevens!$B19,Tabel3[Aanvaarde kost]),SUMIF(Tabel3[Naam leverancier of onderaannemer],Identificatiegegevens!$B19,Tabel3[Aanvaarde kost])))</f>
        <v/>
      </c>
      <c r="P19" s="146" t="str">
        <f>IF(Identificatiegegevens!$B19="","",IF(OR(Identificatiegegevens!$D19="promotor",Identificatiegegevens!$D19="partner"),SUMIF(Tabel4[Opdrachtgevende Partnerorganisatie],Identificatiegegevens!$B19,Tabel4[Aanvaarde kost]),SUMIF(Tabel4[Naam leverancier of onderaannemer],Identificatiegegevens!$B19,Tabel4[Aanvaarde kost])))</f>
        <v/>
      </c>
      <c r="Q19" s="146" t="str">
        <f>IF(Identificatiegegevens!$B19="","",IF(OR(Identificatiegegevens!$D19="promotor",Identificatiegegevens!$D19="partner"),SUMIF(Tabel5[Opdrachtgevende Partnerorganisatie],Identificatiegegevens!$B19,Tabel5[Aanvaarde kost]),SUMIF(Tabel5[Naam leverancier of onderaannemer],Identificatiegegevens!$B19,Tabel5[Aanvaarde kost])))</f>
        <v/>
      </c>
      <c r="R19" s="146" t="str">
        <f>IF(Identificatiegegevens!$B19="","",-SUMIF(Tabel6[Partnerorganisatie],Identificatiegegevens!$B19,Tabel6[Aanvaarde ontvangsten]))</f>
        <v/>
      </c>
      <c r="S19" s="143" t="str">
        <f>IF(Identificatiegegevens!$B19="","",SUM(Identificatiegegevens!$M19:$R19))</f>
        <v/>
      </c>
    </row>
    <row r="20" spans="1:19" s="20" customFormat="1" ht="15.75" x14ac:dyDescent="0.25">
      <c r="A20" s="136" t="s">
        <v>25</v>
      </c>
      <c r="B20" s="149"/>
      <c r="C20" s="150"/>
      <c r="D20" s="150"/>
      <c r="E20" s="141" t="str" cm="1">
        <f t="array" ref="E20">IF(ISBLANK(Identificatiegegevens!$B20),"",_xlfn.TEXTJOIN("; ",TRUE,_xlfn.UNIQUE(IF(_xlfn.VSTACK(Tabel3[Naam leverancier of onderaannemer],Tabel4[Naam leverancier of onderaannemer],Tabel5[Naam leverancier of onderaannemer])=Identificatiegegevens!$B20,_xlfn.VSTACK(Tabel3[Opdrachtgevende Partnerorganisatie],Tabel4[Opdrachtgevende Partnerorganisatie],Tabel5[Opdrachtgevende Partnerorganisatie]),""))))</f>
        <v/>
      </c>
      <c r="F20" s="145" t="str">
        <f>IF(Identificatiegegevens!$B20="","",SUMIF(Tabel2[Partnerorganisatie],Identificatiegegevens!$B20,Tabel2[Totaal personeelskost]))</f>
        <v/>
      </c>
      <c r="G20" s="145" t="str">
        <f>IF(Identificatiegegevens!$B20="","",Identificatiegegevens!$F20*0.15)</f>
        <v/>
      </c>
      <c r="H20" s="145" t="str">
        <f>IF(Identificatiegegevens!$B20="","",IF(OR(Identificatiegegevens!$D20="promotor",Identificatiegegevens!$D20="partner"),SUMIF(Tabel3[Opdrachtgevende Partnerorganisatie],Identificatiegegevens!$B20,Tabel3[Totaal]),SUMIF(Tabel3[Naam leverancier of onderaannemer],Identificatiegegevens!$B20,Tabel3[Totaal])))</f>
        <v/>
      </c>
      <c r="I20" s="145" t="str">
        <f>IF(Identificatiegegevens!$B20="","",IF(OR(Identificatiegegevens!$D20="promotor",Identificatiegegevens!$D20="partner"),SUMIF(Tabel4[Opdrachtgevende Partnerorganisatie],Identificatiegegevens!$B20,Tabel4[Totaal]),SUMIF(Tabel4[Naam leverancier of onderaannemer],Identificatiegegevens!$B20,Tabel4[Totaal])))</f>
        <v/>
      </c>
      <c r="J20" s="145" t="str">
        <f>IF(Identificatiegegevens!$B20="","",IF(OR(Identificatiegegevens!$D20="promotor",Identificatiegegevens!$D20="partner"),SUMIF(Tabel5[Opdrachtgevende Partnerorganisatie],Identificatiegegevens!$B20,Tabel5[Totaal]),SUMIF(Tabel5[Naam leverancier of onderaannemer],Identificatiegegevens!$B20,Tabel5[Totaal])))</f>
        <v/>
      </c>
      <c r="K20" s="145" t="str">
        <f>IF(Identificatiegegevens!$B20="","",-SUMIF(Tabel6[Partnerorganisatie],Identificatiegegevens!$B20,Tabel6[Bedrag]))</f>
        <v/>
      </c>
      <c r="L20" s="143" t="str">
        <f>IF(Identificatiegegevens!$B20="","",SUM(Identificatiegegevens!$F20:$K20))</f>
        <v/>
      </c>
      <c r="M20" s="146" t="str">
        <f>IF(Identificatiegegevens!$B20="","",SUMIF(Tabel2[Partnerorganisatie],Identificatiegegevens!$B20,Tabel2[Aanvaarde kost]))</f>
        <v/>
      </c>
      <c r="N20" s="146" t="str">
        <f>IF(Identificatiegegevens!$B20="","",Identificatiegegevens!$M20*0.15)</f>
        <v/>
      </c>
      <c r="O20" s="146" t="str">
        <f>IF(Identificatiegegevens!$B20="","",IF(OR(Identificatiegegevens!$D20="promotor",Identificatiegegevens!$D20="partner"),SUMIF(Tabel3[Opdrachtgevende Partnerorganisatie],Identificatiegegevens!$B20,Tabel3[Aanvaarde kost]),SUMIF(Tabel3[Naam leverancier of onderaannemer],Identificatiegegevens!$B20,Tabel3[Aanvaarde kost])))</f>
        <v/>
      </c>
      <c r="P20" s="146" t="str">
        <f>IF(Identificatiegegevens!$B20="","",IF(OR(Identificatiegegevens!$D20="promotor",Identificatiegegevens!$D20="partner"),SUMIF(Tabel4[Opdrachtgevende Partnerorganisatie],Identificatiegegevens!$B20,Tabel4[Aanvaarde kost]),SUMIF(Tabel4[Naam leverancier of onderaannemer],Identificatiegegevens!$B20,Tabel4[Aanvaarde kost])))</f>
        <v/>
      </c>
      <c r="Q20" s="146" t="str">
        <f>IF(Identificatiegegevens!$B20="","",IF(OR(Identificatiegegevens!$D20="promotor",Identificatiegegevens!$D20="partner"),SUMIF(Tabel5[Opdrachtgevende Partnerorganisatie],Identificatiegegevens!$B20,Tabel5[Aanvaarde kost]),SUMIF(Tabel5[Naam leverancier of onderaannemer],Identificatiegegevens!$B20,Tabel5[Aanvaarde kost])))</f>
        <v/>
      </c>
      <c r="R20" s="146" t="str">
        <f>IF(Identificatiegegevens!$B20="","",-SUMIF(Tabel6[Partnerorganisatie],Identificatiegegevens!$B20,Tabel6[Aanvaarde ontvangsten]))</f>
        <v/>
      </c>
      <c r="S20" s="143" t="str">
        <f>IF(Identificatiegegevens!$B20="","",SUM(Identificatiegegevens!$M20:$R20))</f>
        <v/>
      </c>
    </row>
    <row r="21" spans="1:19" s="20" customFormat="1" ht="15.75" x14ac:dyDescent="0.25">
      <c r="A21" s="136" t="s">
        <v>26</v>
      </c>
      <c r="B21" s="151"/>
      <c r="C21" s="152"/>
      <c r="D21" s="152"/>
      <c r="E21" s="141" t="str" cm="1">
        <f t="array" ref="E21">IF(ISBLANK(Identificatiegegevens!$B21),"",_xlfn.TEXTJOIN("; ",TRUE,_xlfn.UNIQUE(IF(_xlfn.VSTACK(Tabel3[Naam leverancier of onderaannemer],Tabel4[Naam leverancier of onderaannemer],Tabel5[Naam leverancier of onderaannemer])=Identificatiegegevens!$B21,_xlfn.VSTACK(Tabel3[Opdrachtgevende Partnerorganisatie],Tabel4[Opdrachtgevende Partnerorganisatie],Tabel5[Opdrachtgevende Partnerorganisatie]),""))))</f>
        <v/>
      </c>
      <c r="F21" s="145" t="str">
        <f>IF(Identificatiegegevens!$B21="","",SUMIF(Tabel2[Partnerorganisatie],Identificatiegegevens!$B21,Tabel2[Totaal personeelskost]))</f>
        <v/>
      </c>
      <c r="G21" s="145" t="str">
        <f>IF(Identificatiegegevens!$B21="","",Identificatiegegevens!$F21*0.15)</f>
        <v/>
      </c>
      <c r="H21" s="145" t="str">
        <f>IF(Identificatiegegevens!$B21="","",IF(OR(Identificatiegegevens!$D21="promotor",Identificatiegegevens!$D21="partner"),SUMIF(Tabel3[Opdrachtgevende Partnerorganisatie],Identificatiegegevens!$B21,Tabel3[Totaal]),SUMIF(Tabel3[Naam leverancier of onderaannemer],Identificatiegegevens!$B21,Tabel3[Totaal])))</f>
        <v/>
      </c>
      <c r="I21" s="145" t="str">
        <f>IF(Identificatiegegevens!$B21="","",IF(OR(Identificatiegegevens!$D21="promotor",Identificatiegegevens!$D21="partner"),SUMIF(Tabel4[Opdrachtgevende Partnerorganisatie],Identificatiegegevens!$B21,Tabel4[Totaal]),SUMIF(Tabel4[Naam leverancier of onderaannemer],Identificatiegegevens!$B21,Tabel4[Totaal])))</f>
        <v/>
      </c>
      <c r="J21" s="145" t="str">
        <f>IF(Identificatiegegevens!$B21="","",IF(OR(Identificatiegegevens!$D21="promotor",Identificatiegegevens!$D21="partner"),SUMIF(Tabel5[Opdrachtgevende Partnerorganisatie],Identificatiegegevens!$B21,Tabel5[Totaal]),SUMIF(Tabel5[Naam leverancier of onderaannemer],Identificatiegegevens!$B21,Tabel5[Totaal])))</f>
        <v/>
      </c>
      <c r="K21" s="145" t="str">
        <f>IF(Identificatiegegevens!$B21="","",-SUMIF(Tabel6[Partnerorganisatie],Identificatiegegevens!$B21,Tabel6[Bedrag]))</f>
        <v/>
      </c>
      <c r="L21" s="143" t="str">
        <f>IF(Identificatiegegevens!$B21="","",SUM(Identificatiegegevens!$F21:$K21))</f>
        <v/>
      </c>
      <c r="M21" s="146" t="str">
        <f>IF(Identificatiegegevens!$B21="","",SUMIF(Tabel2[Partnerorganisatie],Identificatiegegevens!$B21,Tabel2[Aanvaarde kost]))</f>
        <v/>
      </c>
      <c r="N21" s="146" t="str">
        <f>IF(Identificatiegegevens!$B21="","",Identificatiegegevens!$M21*0.15)</f>
        <v/>
      </c>
      <c r="O21" s="146" t="str">
        <f>IF(Identificatiegegevens!$B21="","",IF(OR(Identificatiegegevens!$D21="promotor",Identificatiegegevens!$D21="partner"),SUMIF(Tabel3[Opdrachtgevende Partnerorganisatie],Identificatiegegevens!$B21,Tabel3[Aanvaarde kost]),SUMIF(Tabel3[Naam leverancier of onderaannemer],Identificatiegegevens!$B21,Tabel3[Aanvaarde kost])))</f>
        <v/>
      </c>
      <c r="P21" s="146" t="str">
        <f>IF(Identificatiegegevens!$B21="","",IF(OR(Identificatiegegevens!$D21="promotor",Identificatiegegevens!$D21="partner"),SUMIF(Tabel4[Opdrachtgevende Partnerorganisatie],Identificatiegegevens!$B21,Tabel4[Aanvaarde kost]),SUMIF(Tabel4[Naam leverancier of onderaannemer],Identificatiegegevens!$B21,Tabel4[Aanvaarde kost])))</f>
        <v/>
      </c>
      <c r="Q21" s="146" t="str">
        <f>IF(Identificatiegegevens!$B21="","",IF(OR(Identificatiegegevens!$D21="promotor",Identificatiegegevens!$D21="partner"),SUMIF(Tabel5[Opdrachtgevende Partnerorganisatie],Identificatiegegevens!$B21,Tabel5[Aanvaarde kost]),SUMIF(Tabel5[Naam leverancier of onderaannemer],Identificatiegegevens!$B21,Tabel5[Aanvaarde kost])))</f>
        <v/>
      </c>
      <c r="R21" s="146" t="str">
        <f>IF(Identificatiegegevens!$B21="","",-SUMIF(Tabel6[Partnerorganisatie],Identificatiegegevens!$B21,Tabel6[Aanvaarde ontvangsten]))</f>
        <v/>
      </c>
      <c r="S21" s="143" t="str">
        <f>IF(Identificatiegegevens!$B21="","",SUM(Identificatiegegevens!$M21:$R21))</f>
        <v/>
      </c>
    </row>
    <row r="22" spans="1:19" s="20" customFormat="1" ht="15.75" x14ac:dyDescent="0.25">
      <c r="A22" s="136" t="s">
        <v>27</v>
      </c>
      <c r="B22" s="149"/>
      <c r="C22" s="150"/>
      <c r="D22" s="150"/>
      <c r="E22" s="141" t="str" cm="1">
        <f t="array" ref="E22">IF(ISBLANK(Identificatiegegevens!$B22),"",_xlfn.TEXTJOIN("; ",TRUE,_xlfn.UNIQUE(IF(_xlfn.VSTACK(Tabel3[Naam leverancier of onderaannemer],Tabel4[Naam leverancier of onderaannemer],Tabel5[Naam leverancier of onderaannemer])=Identificatiegegevens!$B22,_xlfn.VSTACK(Tabel3[Opdrachtgevende Partnerorganisatie],Tabel4[Opdrachtgevende Partnerorganisatie],Tabel5[Opdrachtgevende Partnerorganisatie]),""))))</f>
        <v/>
      </c>
      <c r="F22" s="145" t="str">
        <f>IF(Identificatiegegevens!$B22="","",SUMIF(Tabel2[Partnerorganisatie],Identificatiegegevens!$B22,Tabel2[Totaal personeelskost]))</f>
        <v/>
      </c>
      <c r="G22" s="145" t="str">
        <f>IF(Identificatiegegevens!$B22="","",Identificatiegegevens!$F22*0.15)</f>
        <v/>
      </c>
      <c r="H22" s="145" t="str">
        <f>IF(Identificatiegegevens!$B22="","",IF(OR(Identificatiegegevens!$D22="promotor",Identificatiegegevens!$D22="partner"),SUMIF(Tabel3[Opdrachtgevende Partnerorganisatie],Identificatiegegevens!$B22,Tabel3[Totaal]),SUMIF(Tabel3[Naam leverancier of onderaannemer],Identificatiegegevens!$B22,Tabel3[Totaal])))</f>
        <v/>
      </c>
      <c r="I22" s="145" t="str">
        <f>IF(Identificatiegegevens!$B22="","",IF(OR(Identificatiegegevens!$D22="promotor",Identificatiegegevens!$D22="partner"),SUMIF(Tabel4[Opdrachtgevende Partnerorganisatie],Identificatiegegevens!$B22,Tabel4[Totaal]),SUMIF(Tabel4[Naam leverancier of onderaannemer],Identificatiegegevens!$B22,Tabel4[Totaal])))</f>
        <v/>
      </c>
      <c r="J22" s="145" t="str">
        <f>IF(Identificatiegegevens!$B22="","",IF(OR(Identificatiegegevens!$D22="promotor",Identificatiegegevens!$D22="partner"),SUMIF(Tabel5[Opdrachtgevende Partnerorganisatie],Identificatiegegevens!$B22,Tabel5[Totaal]),SUMIF(Tabel5[Naam leverancier of onderaannemer],Identificatiegegevens!$B22,Tabel5[Totaal])))</f>
        <v/>
      </c>
      <c r="K22" s="145" t="str">
        <f>IF(Identificatiegegevens!$B22="","",-SUMIF(Tabel6[Partnerorganisatie],Identificatiegegevens!$B22,Tabel6[Bedrag]))</f>
        <v/>
      </c>
      <c r="L22" s="143" t="str">
        <f>IF(Identificatiegegevens!$B22="","",SUM(Identificatiegegevens!$F22:$K22))</f>
        <v/>
      </c>
      <c r="M22" s="146" t="str">
        <f>IF(Identificatiegegevens!$B22="","",SUMIF(Tabel2[Partnerorganisatie],Identificatiegegevens!$B22,Tabel2[Aanvaarde kost]))</f>
        <v/>
      </c>
      <c r="N22" s="146" t="str">
        <f>IF(Identificatiegegevens!$B22="","",Identificatiegegevens!$M22*0.15)</f>
        <v/>
      </c>
      <c r="O22" s="146" t="str">
        <f>IF(Identificatiegegevens!$B22="","",IF(OR(Identificatiegegevens!$D22="promotor",Identificatiegegevens!$D22="partner"),SUMIF(Tabel3[Opdrachtgevende Partnerorganisatie],Identificatiegegevens!$B22,Tabel3[Aanvaarde kost]),SUMIF(Tabel3[Naam leverancier of onderaannemer],Identificatiegegevens!$B22,Tabel3[Aanvaarde kost])))</f>
        <v/>
      </c>
      <c r="P22" s="146" t="str">
        <f>IF(Identificatiegegevens!$B22="","",IF(OR(Identificatiegegevens!$D22="promotor",Identificatiegegevens!$D22="partner"),SUMIF(Tabel4[Opdrachtgevende Partnerorganisatie],Identificatiegegevens!$B22,Tabel4[Aanvaarde kost]),SUMIF(Tabel4[Naam leverancier of onderaannemer],Identificatiegegevens!$B22,Tabel4[Aanvaarde kost])))</f>
        <v/>
      </c>
      <c r="Q22" s="146" t="str">
        <f>IF(Identificatiegegevens!$B22="","",IF(OR(Identificatiegegevens!$D22="promotor",Identificatiegegevens!$D22="partner"),SUMIF(Tabel5[Opdrachtgevende Partnerorganisatie],Identificatiegegevens!$B22,Tabel5[Aanvaarde kost]),SUMIF(Tabel5[Naam leverancier of onderaannemer],Identificatiegegevens!$B22,Tabel5[Aanvaarde kost])))</f>
        <v/>
      </c>
      <c r="R22" s="146" t="str">
        <f>IF(Identificatiegegevens!$B22="","",-SUMIF(Tabel6[Partnerorganisatie],Identificatiegegevens!$B22,Tabel6[Aanvaarde ontvangsten]))</f>
        <v/>
      </c>
      <c r="S22" s="143" t="str">
        <f>IF(Identificatiegegevens!$B22="","",SUM(Identificatiegegevens!$M22:$R22))</f>
        <v/>
      </c>
    </row>
    <row r="23" spans="1:19" s="20" customFormat="1" ht="15.75" x14ac:dyDescent="0.25">
      <c r="A23" s="136" t="s">
        <v>28</v>
      </c>
      <c r="B23" s="151"/>
      <c r="C23" s="152"/>
      <c r="D23" s="152"/>
      <c r="E23" s="141" t="str" cm="1">
        <f t="array" ref="E23">IF(ISBLANK(Identificatiegegevens!$B23),"",_xlfn.TEXTJOIN("; ",TRUE,_xlfn.UNIQUE(IF(_xlfn.VSTACK(Tabel3[Naam leverancier of onderaannemer],Tabel4[Naam leverancier of onderaannemer],Tabel5[Naam leverancier of onderaannemer])=Identificatiegegevens!$B23,_xlfn.VSTACK(Tabel3[Opdrachtgevende Partnerorganisatie],Tabel4[Opdrachtgevende Partnerorganisatie],Tabel5[Opdrachtgevende Partnerorganisatie]),""))))</f>
        <v/>
      </c>
      <c r="F23" s="145" t="str">
        <f>IF(Identificatiegegevens!$B23="","",SUMIF(Tabel2[Partnerorganisatie],Identificatiegegevens!$B23,Tabel2[Totaal personeelskost]))</f>
        <v/>
      </c>
      <c r="G23" s="145" t="str">
        <f>IF(Identificatiegegevens!$B23="","",Identificatiegegevens!$F23*0.15)</f>
        <v/>
      </c>
      <c r="H23" s="145" t="str">
        <f>IF(Identificatiegegevens!$B23="","",IF(OR(Identificatiegegevens!$D23="promotor",Identificatiegegevens!$D23="partner"),SUMIF(Tabel3[Opdrachtgevende Partnerorganisatie],Identificatiegegevens!$B23,Tabel3[Totaal]),SUMIF(Tabel3[Naam leverancier of onderaannemer],Identificatiegegevens!$B23,Tabel3[Totaal])))</f>
        <v/>
      </c>
      <c r="I23" s="145" t="str">
        <f>IF(Identificatiegegevens!$B23="","",IF(OR(Identificatiegegevens!$D23="promotor",Identificatiegegevens!$D23="partner"),SUMIF(Tabel4[Opdrachtgevende Partnerorganisatie],Identificatiegegevens!$B23,Tabel4[Totaal]),SUMIF(Tabel4[Naam leverancier of onderaannemer],Identificatiegegevens!$B23,Tabel4[Totaal])))</f>
        <v/>
      </c>
      <c r="J23" s="145" t="str">
        <f>IF(Identificatiegegevens!$B23="","",IF(OR(Identificatiegegevens!$D23="promotor",Identificatiegegevens!$D23="partner"),SUMIF(Tabel5[Opdrachtgevende Partnerorganisatie],Identificatiegegevens!$B23,Tabel5[Totaal]),SUMIF(Tabel5[Naam leverancier of onderaannemer],Identificatiegegevens!$B23,Tabel5[Totaal])))</f>
        <v/>
      </c>
      <c r="K23" s="145" t="str">
        <f>IF(Identificatiegegevens!$B23="","",-SUMIF(Tabel6[Partnerorganisatie],Identificatiegegevens!$B23,Tabel6[Bedrag]))</f>
        <v/>
      </c>
      <c r="L23" s="143" t="str">
        <f>IF(Identificatiegegevens!$B23="","",SUM(Identificatiegegevens!$F23:$K23))</f>
        <v/>
      </c>
      <c r="M23" s="146" t="str">
        <f>IF(Identificatiegegevens!$B23="","",SUMIF(Tabel2[Partnerorganisatie],Identificatiegegevens!$B23,Tabel2[Aanvaarde kost]))</f>
        <v/>
      </c>
      <c r="N23" s="146" t="str">
        <f>IF(Identificatiegegevens!$B23="","",Identificatiegegevens!$M23*0.15)</f>
        <v/>
      </c>
      <c r="O23" s="146" t="str">
        <f>IF(Identificatiegegevens!$B23="","",IF(OR(Identificatiegegevens!$D23="promotor",Identificatiegegevens!$D23="partner"),SUMIF(Tabel3[Opdrachtgevende Partnerorganisatie],Identificatiegegevens!$B23,Tabel3[Aanvaarde kost]),SUMIF(Tabel3[Naam leverancier of onderaannemer],Identificatiegegevens!$B23,Tabel3[Aanvaarde kost])))</f>
        <v/>
      </c>
      <c r="P23" s="146" t="str">
        <f>IF(Identificatiegegevens!$B23="","",IF(OR(Identificatiegegevens!$D23="promotor",Identificatiegegevens!$D23="partner"),SUMIF(Tabel4[Opdrachtgevende Partnerorganisatie],Identificatiegegevens!$B23,Tabel4[Aanvaarde kost]),SUMIF(Tabel4[Naam leverancier of onderaannemer],Identificatiegegevens!$B23,Tabel4[Aanvaarde kost])))</f>
        <v/>
      </c>
      <c r="Q23" s="146" t="str">
        <f>IF(Identificatiegegevens!$B23="","",IF(OR(Identificatiegegevens!$D23="promotor",Identificatiegegevens!$D23="partner"),SUMIF(Tabel5[Opdrachtgevende Partnerorganisatie],Identificatiegegevens!$B23,Tabel5[Aanvaarde kost]),SUMIF(Tabel5[Naam leverancier of onderaannemer],Identificatiegegevens!$B23,Tabel5[Aanvaarde kost])))</f>
        <v/>
      </c>
      <c r="R23" s="146" t="str">
        <f>IF(Identificatiegegevens!$B23="","",-SUMIF(Tabel6[Partnerorganisatie],Identificatiegegevens!$B23,Tabel6[Aanvaarde ontvangsten]))</f>
        <v/>
      </c>
      <c r="S23" s="143" t="str">
        <f>IF(Identificatiegegevens!$B23="","",SUM(Identificatiegegevens!$M23:$R23))</f>
        <v/>
      </c>
    </row>
    <row r="24" spans="1:19" s="20" customFormat="1" ht="15.75" x14ac:dyDescent="0.25">
      <c r="A24" s="136" t="s">
        <v>29</v>
      </c>
      <c r="B24" s="149"/>
      <c r="C24" s="150"/>
      <c r="D24" s="150"/>
      <c r="E24" s="141" t="str" cm="1">
        <f t="array" ref="E24">IF(ISBLANK(Identificatiegegevens!$B24),"",_xlfn.TEXTJOIN("; ",TRUE,_xlfn.UNIQUE(IF(_xlfn.VSTACK(Tabel3[Naam leverancier of onderaannemer],Tabel4[Naam leverancier of onderaannemer],Tabel5[Naam leverancier of onderaannemer])=Identificatiegegevens!$B24,_xlfn.VSTACK(Tabel3[Opdrachtgevende Partnerorganisatie],Tabel4[Opdrachtgevende Partnerorganisatie],Tabel5[Opdrachtgevende Partnerorganisatie]),""))))</f>
        <v/>
      </c>
      <c r="F24" s="145" t="str">
        <f>IF(Identificatiegegevens!$B24="","",SUMIF(Tabel2[Partnerorganisatie],Identificatiegegevens!$B24,Tabel2[Totaal personeelskost]))</f>
        <v/>
      </c>
      <c r="G24" s="145" t="str">
        <f>IF(Identificatiegegevens!$B24="","",Identificatiegegevens!$F24*0.15)</f>
        <v/>
      </c>
      <c r="H24" s="145" t="str">
        <f>IF(Identificatiegegevens!$B24="","",IF(OR(Identificatiegegevens!$D24="promotor",Identificatiegegevens!$D24="partner"),SUMIF(Tabel3[Opdrachtgevende Partnerorganisatie],Identificatiegegevens!$B24,Tabel3[Totaal]),SUMIF(Tabel3[Naam leverancier of onderaannemer],Identificatiegegevens!$B24,Tabel3[Totaal])))</f>
        <v/>
      </c>
      <c r="I24" s="145" t="str">
        <f>IF(Identificatiegegevens!$B24="","",IF(OR(Identificatiegegevens!$D24="promotor",Identificatiegegevens!$D24="partner"),SUMIF(Tabel4[Opdrachtgevende Partnerorganisatie],Identificatiegegevens!$B24,Tabel4[Totaal]),SUMIF(Tabel4[Naam leverancier of onderaannemer],Identificatiegegevens!$B24,Tabel4[Totaal])))</f>
        <v/>
      </c>
      <c r="J24" s="145" t="str">
        <f>IF(Identificatiegegevens!$B24="","",IF(OR(Identificatiegegevens!$D24="promotor",Identificatiegegevens!$D24="partner"),SUMIF(Tabel5[Opdrachtgevende Partnerorganisatie],Identificatiegegevens!$B24,Tabel5[Totaal]),SUMIF(Tabel5[Naam leverancier of onderaannemer],Identificatiegegevens!$B24,Tabel5[Totaal])))</f>
        <v/>
      </c>
      <c r="K24" s="145" t="str">
        <f>IF(Identificatiegegevens!$B24="","",-SUMIF(Tabel6[Partnerorganisatie],Identificatiegegevens!$B24,Tabel6[Bedrag]))</f>
        <v/>
      </c>
      <c r="L24" s="143" t="str">
        <f>IF(Identificatiegegevens!$B24="","",SUM(Identificatiegegevens!$F24:$K24))</f>
        <v/>
      </c>
      <c r="M24" s="146" t="str">
        <f>IF(Identificatiegegevens!$B24="","",SUMIF(Tabel2[Partnerorganisatie],Identificatiegegevens!$B24,Tabel2[Aanvaarde kost]))</f>
        <v/>
      </c>
      <c r="N24" s="146" t="str">
        <f>IF(Identificatiegegevens!$B24="","",Identificatiegegevens!$M24*0.15)</f>
        <v/>
      </c>
      <c r="O24" s="146" t="str">
        <f>IF(Identificatiegegevens!$B24="","",IF(OR(Identificatiegegevens!$D24="promotor",Identificatiegegevens!$D24="partner"),SUMIF(Tabel3[Opdrachtgevende Partnerorganisatie],Identificatiegegevens!$B24,Tabel3[Aanvaarde kost]),SUMIF(Tabel3[Naam leverancier of onderaannemer],Identificatiegegevens!$B24,Tabel3[Aanvaarde kost])))</f>
        <v/>
      </c>
      <c r="P24" s="146" t="str">
        <f>IF(Identificatiegegevens!$B24="","",IF(OR(Identificatiegegevens!$D24="promotor",Identificatiegegevens!$D24="partner"),SUMIF(Tabel4[Opdrachtgevende Partnerorganisatie],Identificatiegegevens!$B24,Tabel4[Aanvaarde kost]),SUMIF(Tabel4[Naam leverancier of onderaannemer],Identificatiegegevens!$B24,Tabel4[Aanvaarde kost])))</f>
        <v/>
      </c>
      <c r="Q24" s="146" t="str">
        <f>IF(Identificatiegegevens!$B24="","",IF(OR(Identificatiegegevens!$D24="promotor",Identificatiegegevens!$D24="partner"),SUMIF(Tabel5[Opdrachtgevende Partnerorganisatie],Identificatiegegevens!$B24,Tabel5[Aanvaarde kost]),SUMIF(Tabel5[Naam leverancier of onderaannemer],Identificatiegegevens!$B24,Tabel5[Aanvaarde kost])))</f>
        <v/>
      </c>
      <c r="R24" s="146" t="str">
        <f>IF(Identificatiegegevens!$B24="","",-SUMIF(Tabel6[Partnerorganisatie],Identificatiegegevens!$B24,Tabel6[Aanvaarde ontvangsten]))</f>
        <v/>
      </c>
      <c r="S24" s="143" t="str">
        <f>IF(Identificatiegegevens!$B24="","",SUM(Identificatiegegevens!$M24:$R24))</f>
        <v/>
      </c>
    </row>
    <row r="25" spans="1:19" s="20" customFormat="1" ht="15.75" x14ac:dyDescent="0.25">
      <c r="A25" s="136" t="s">
        <v>30</v>
      </c>
      <c r="B25" s="151"/>
      <c r="C25" s="152"/>
      <c r="D25" s="152"/>
      <c r="E25" s="141" t="str" cm="1">
        <f t="array" ref="E25">IF(ISBLANK(Identificatiegegevens!$B25),"",_xlfn.TEXTJOIN("; ",TRUE,_xlfn.UNIQUE(IF(_xlfn.VSTACK(Tabel3[Naam leverancier of onderaannemer],Tabel4[Naam leverancier of onderaannemer],Tabel5[Naam leverancier of onderaannemer])=Identificatiegegevens!$B25,_xlfn.VSTACK(Tabel3[Opdrachtgevende Partnerorganisatie],Tabel4[Opdrachtgevende Partnerorganisatie],Tabel5[Opdrachtgevende Partnerorganisatie]),""))))</f>
        <v/>
      </c>
      <c r="F25" s="145" t="str">
        <f>IF(Identificatiegegevens!$B25="","",SUMIF(Tabel2[Partnerorganisatie],Identificatiegegevens!$B25,Tabel2[Totaal personeelskost]))</f>
        <v/>
      </c>
      <c r="G25" s="145" t="str">
        <f>IF(Identificatiegegevens!$B25="","",Identificatiegegevens!$F25*0.15)</f>
        <v/>
      </c>
      <c r="H25" s="145" t="str">
        <f>IF(Identificatiegegevens!$B25="","",IF(OR(Identificatiegegevens!$D25="promotor",Identificatiegegevens!$D25="partner"),SUMIF(Tabel3[Opdrachtgevende Partnerorganisatie],Identificatiegegevens!$B25,Tabel3[Totaal]),SUMIF(Tabel3[Naam leverancier of onderaannemer],Identificatiegegevens!$B25,Tabel3[Totaal])))</f>
        <v/>
      </c>
      <c r="I25" s="145" t="str">
        <f>IF(Identificatiegegevens!$B25="","",IF(OR(Identificatiegegevens!$D25="promotor",Identificatiegegevens!$D25="partner"),SUMIF(Tabel4[Opdrachtgevende Partnerorganisatie],Identificatiegegevens!$B25,Tabel4[Totaal]),SUMIF(Tabel4[Naam leverancier of onderaannemer],Identificatiegegevens!$B25,Tabel4[Totaal])))</f>
        <v/>
      </c>
      <c r="J25" s="145" t="str">
        <f>IF(Identificatiegegevens!$B25="","",IF(OR(Identificatiegegevens!$D25="promotor",Identificatiegegevens!$D25="partner"),SUMIF(Tabel5[Opdrachtgevende Partnerorganisatie],Identificatiegegevens!$B25,Tabel5[Totaal]),SUMIF(Tabel5[Naam leverancier of onderaannemer],Identificatiegegevens!$B25,Tabel5[Totaal])))</f>
        <v/>
      </c>
      <c r="K25" s="145" t="str">
        <f>IF(Identificatiegegevens!$B25="","",-SUMIF(Tabel6[Partnerorganisatie],Identificatiegegevens!$B25,Tabel6[Bedrag]))</f>
        <v/>
      </c>
      <c r="L25" s="143" t="str">
        <f>IF(Identificatiegegevens!$B25="","",SUM(Identificatiegegevens!$F25:$K25))</f>
        <v/>
      </c>
      <c r="M25" s="146" t="str">
        <f>IF(Identificatiegegevens!$B25="","",SUMIF(Tabel2[Partnerorganisatie],Identificatiegegevens!$B25,Tabel2[Aanvaarde kost]))</f>
        <v/>
      </c>
      <c r="N25" s="146" t="str">
        <f>IF(Identificatiegegevens!$B25="","",Identificatiegegevens!$M25*0.15)</f>
        <v/>
      </c>
      <c r="O25" s="146" t="str">
        <f>IF(Identificatiegegevens!$B25="","",IF(OR(Identificatiegegevens!$D25="promotor",Identificatiegegevens!$D25="partner"),SUMIF(Tabel3[Opdrachtgevende Partnerorganisatie],Identificatiegegevens!$B25,Tabel3[Aanvaarde kost]),SUMIF(Tabel3[Naam leverancier of onderaannemer],Identificatiegegevens!$B25,Tabel3[Aanvaarde kost])))</f>
        <v/>
      </c>
      <c r="P25" s="146" t="str">
        <f>IF(Identificatiegegevens!$B25="","",IF(OR(Identificatiegegevens!$D25="promotor",Identificatiegegevens!$D25="partner"),SUMIF(Tabel4[Opdrachtgevende Partnerorganisatie],Identificatiegegevens!$B25,Tabel4[Aanvaarde kost]),SUMIF(Tabel4[Naam leverancier of onderaannemer],Identificatiegegevens!$B25,Tabel4[Aanvaarde kost])))</f>
        <v/>
      </c>
      <c r="Q25" s="146" t="str">
        <f>IF(Identificatiegegevens!$B25="","",IF(OR(Identificatiegegevens!$D25="promotor",Identificatiegegevens!$D25="partner"),SUMIF(Tabel5[Opdrachtgevende Partnerorganisatie],Identificatiegegevens!$B25,Tabel5[Aanvaarde kost]),SUMIF(Tabel5[Naam leverancier of onderaannemer],Identificatiegegevens!$B25,Tabel5[Aanvaarde kost])))</f>
        <v/>
      </c>
      <c r="R25" s="146" t="str">
        <f>IF(Identificatiegegevens!$B25="","",-SUMIF(Tabel6[Partnerorganisatie],Identificatiegegevens!$B25,Tabel6[Aanvaarde ontvangsten]))</f>
        <v/>
      </c>
      <c r="S25" s="143" t="str">
        <f>IF(Identificatiegegevens!$B25="","",SUM(Identificatiegegevens!$M25:$R25))</f>
        <v/>
      </c>
    </row>
    <row r="26" spans="1:19" s="20" customFormat="1" ht="15.75" x14ac:dyDescent="0.25">
      <c r="A26" s="136" t="s">
        <v>31</v>
      </c>
      <c r="B26" s="149"/>
      <c r="C26" s="150"/>
      <c r="D26" s="150"/>
      <c r="E26" s="141" t="str" cm="1">
        <f t="array" ref="E26">IF(ISBLANK(Identificatiegegevens!$B26),"",_xlfn.TEXTJOIN("; ",TRUE,_xlfn.UNIQUE(IF(_xlfn.VSTACK(Tabel3[Naam leverancier of onderaannemer],Tabel4[Naam leverancier of onderaannemer],Tabel5[Naam leverancier of onderaannemer])=Identificatiegegevens!$B26,_xlfn.VSTACK(Tabel3[Opdrachtgevende Partnerorganisatie],Tabel4[Opdrachtgevende Partnerorganisatie],Tabel5[Opdrachtgevende Partnerorganisatie]),""))))</f>
        <v/>
      </c>
      <c r="F26" s="145" t="str">
        <f>IF(Identificatiegegevens!$B26="","",SUMIF(Tabel2[Partnerorganisatie],Identificatiegegevens!$B26,Tabel2[Totaal personeelskost]))</f>
        <v/>
      </c>
      <c r="G26" s="145" t="str">
        <f>IF(Identificatiegegevens!$B26="","",Identificatiegegevens!$F26*0.15)</f>
        <v/>
      </c>
      <c r="H26" s="145" t="str">
        <f>IF(Identificatiegegevens!$B26="","",IF(OR(Identificatiegegevens!$D26="promotor",Identificatiegegevens!$D26="partner"),SUMIF(Tabel3[Opdrachtgevende Partnerorganisatie],Identificatiegegevens!$B26,Tabel3[Totaal]),SUMIF(Tabel3[Naam leverancier of onderaannemer],Identificatiegegevens!$B26,Tabel3[Totaal])))</f>
        <v/>
      </c>
      <c r="I26" s="145" t="str">
        <f>IF(Identificatiegegevens!$B26="","",IF(OR(Identificatiegegevens!$D26="promotor",Identificatiegegevens!$D26="partner"),SUMIF(Tabel4[Opdrachtgevende Partnerorganisatie],Identificatiegegevens!$B26,Tabel4[Totaal]),SUMIF(Tabel4[Naam leverancier of onderaannemer],Identificatiegegevens!$B26,Tabel4[Totaal])))</f>
        <v/>
      </c>
      <c r="J26" s="145" t="str">
        <f>IF(Identificatiegegevens!$B26="","",IF(OR(Identificatiegegevens!$D26="promotor",Identificatiegegevens!$D26="partner"),SUMIF(Tabel5[Opdrachtgevende Partnerorganisatie],Identificatiegegevens!$B26,Tabel5[Totaal]),SUMIF(Tabel5[Naam leverancier of onderaannemer],Identificatiegegevens!$B26,Tabel5[Totaal])))</f>
        <v/>
      </c>
      <c r="K26" s="145" t="str">
        <f>IF(Identificatiegegevens!$B26="","",-SUMIF(Tabel6[Partnerorganisatie],Identificatiegegevens!$B26,Tabel6[Bedrag]))</f>
        <v/>
      </c>
      <c r="L26" s="143" t="str">
        <f>IF(Identificatiegegevens!$B26="","",SUM(Identificatiegegevens!$F26:$K26))</f>
        <v/>
      </c>
      <c r="M26" s="146" t="str">
        <f>IF(Identificatiegegevens!$B26="","",SUMIF(Tabel2[Partnerorganisatie],Identificatiegegevens!$B26,Tabel2[Aanvaarde kost]))</f>
        <v/>
      </c>
      <c r="N26" s="146" t="str">
        <f>IF(Identificatiegegevens!$B26="","",Identificatiegegevens!$M26*0.15)</f>
        <v/>
      </c>
      <c r="O26" s="146" t="str">
        <f>IF(Identificatiegegevens!$B26="","",IF(OR(Identificatiegegevens!$D26="promotor",Identificatiegegevens!$D26="partner"),SUMIF(Tabel3[Opdrachtgevende Partnerorganisatie],Identificatiegegevens!$B26,Tabel3[Aanvaarde kost]),SUMIF(Tabel3[Naam leverancier of onderaannemer],Identificatiegegevens!$B26,Tabel3[Aanvaarde kost])))</f>
        <v/>
      </c>
      <c r="P26" s="146" t="str">
        <f>IF(Identificatiegegevens!$B26="","",IF(OR(Identificatiegegevens!$D26="promotor",Identificatiegegevens!$D26="partner"),SUMIF(Tabel4[Opdrachtgevende Partnerorganisatie],Identificatiegegevens!$B26,Tabel4[Aanvaarde kost]),SUMIF(Tabel4[Naam leverancier of onderaannemer],Identificatiegegevens!$B26,Tabel4[Aanvaarde kost])))</f>
        <v/>
      </c>
      <c r="Q26" s="146" t="str">
        <f>IF(Identificatiegegevens!$B26="","",IF(OR(Identificatiegegevens!$D26="promotor",Identificatiegegevens!$D26="partner"),SUMIF(Tabel5[Opdrachtgevende Partnerorganisatie],Identificatiegegevens!$B26,Tabel5[Aanvaarde kost]),SUMIF(Tabel5[Naam leverancier of onderaannemer],Identificatiegegevens!$B26,Tabel5[Aanvaarde kost])))</f>
        <v/>
      </c>
      <c r="R26" s="146" t="str">
        <f>IF(Identificatiegegevens!$B26="","",-SUMIF(Tabel6[Partnerorganisatie],Identificatiegegevens!$B26,Tabel6[Aanvaarde ontvangsten]))</f>
        <v/>
      </c>
      <c r="S26" s="143" t="str">
        <f>IF(Identificatiegegevens!$B26="","",SUM(Identificatiegegevens!$M26:$R26))</f>
        <v/>
      </c>
    </row>
    <row r="27" spans="1:19" s="20" customFormat="1" ht="15.75" x14ac:dyDescent="0.25">
      <c r="A27" s="136" t="s">
        <v>32</v>
      </c>
      <c r="B27" s="151"/>
      <c r="C27" s="152"/>
      <c r="D27" s="152"/>
      <c r="E27" s="141" t="str" cm="1">
        <f t="array" ref="E27">IF(ISBLANK(Identificatiegegevens!$B27),"",_xlfn.TEXTJOIN("; ",TRUE,_xlfn.UNIQUE(IF(_xlfn.VSTACK(Tabel3[Naam leverancier of onderaannemer],Tabel4[Naam leverancier of onderaannemer],Tabel5[Naam leverancier of onderaannemer])=Identificatiegegevens!$B27,_xlfn.VSTACK(Tabel3[Opdrachtgevende Partnerorganisatie],Tabel4[Opdrachtgevende Partnerorganisatie],Tabel5[Opdrachtgevende Partnerorganisatie]),""))))</f>
        <v/>
      </c>
      <c r="F27" s="145" t="str">
        <f>IF(Identificatiegegevens!$B27="","",SUMIF(Tabel2[Partnerorganisatie],Identificatiegegevens!$B27,Tabel2[Totaal personeelskost]))</f>
        <v/>
      </c>
      <c r="G27" s="145" t="str">
        <f>IF(Identificatiegegevens!$B27="","",Identificatiegegevens!$F27*0.15)</f>
        <v/>
      </c>
      <c r="H27" s="145" t="str">
        <f>IF(Identificatiegegevens!$B27="","",IF(OR(Identificatiegegevens!$D27="promotor",Identificatiegegevens!$D27="partner"),SUMIF(Tabel3[Opdrachtgevende Partnerorganisatie],Identificatiegegevens!$B27,Tabel3[Totaal]),SUMIF(Tabel3[Naam leverancier of onderaannemer],Identificatiegegevens!$B27,Tabel3[Totaal])))</f>
        <v/>
      </c>
      <c r="I27" s="145" t="str">
        <f>IF(Identificatiegegevens!$B27="","",IF(OR(Identificatiegegevens!$D27="promotor",Identificatiegegevens!$D27="partner"),SUMIF(Tabel4[Opdrachtgevende Partnerorganisatie],Identificatiegegevens!$B27,Tabel4[Totaal]),SUMIF(Tabel4[Naam leverancier of onderaannemer],Identificatiegegevens!$B27,Tabel4[Totaal])))</f>
        <v/>
      </c>
      <c r="J27" s="145" t="str">
        <f>IF(Identificatiegegevens!$B27="","",IF(OR(Identificatiegegevens!$D27="promotor",Identificatiegegevens!$D27="partner"),SUMIF(Tabel5[Opdrachtgevende Partnerorganisatie],Identificatiegegevens!$B27,Tabel5[Totaal]),SUMIF(Tabel5[Naam leverancier of onderaannemer],Identificatiegegevens!$B27,Tabel5[Totaal])))</f>
        <v/>
      </c>
      <c r="K27" s="145" t="str">
        <f>IF(Identificatiegegevens!$B27="","",-SUMIF(Tabel6[Partnerorganisatie],Identificatiegegevens!$B27,Tabel6[Bedrag]))</f>
        <v/>
      </c>
      <c r="L27" s="143" t="str">
        <f>IF(Identificatiegegevens!$B27="","",SUM(Identificatiegegevens!$F27:$K27))</f>
        <v/>
      </c>
      <c r="M27" s="146" t="str">
        <f>IF(Identificatiegegevens!$B27="","",SUMIF(Tabel2[Partnerorganisatie],Identificatiegegevens!$B27,Tabel2[Aanvaarde kost]))</f>
        <v/>
      </c>
      <c r="N27" s="146" t="str">
        <f>IF(Identificatiegegevens!$B27="","",Identificatiegegevens!$M27*0.15)</f>
        <v/>
      </c>
      <c r="O27" s="146" t="str">
        <f>IF(Identificatiegegevens!$B27="","",IF(OR(Identificatiegegevens!$D27="promotor",Identificatiegegevens!$D27="partner"),SUMIF(Tabel3[Opdrachtgevende Partnerorganisatie],Identificatiegegevens!$B27,Tabel3[Aanvaarde kost]),SUMIF(Tabel3[Naam leverancier of onderaannemer],Identificatiegegevens!$B27,Tabel3[Aanvaarde kost])))</f>
        <v/>
      </c>
      <c r="P27" s="146" t="str">
        <f>IF(Identificatiegegevens!$B27="","",IF(OR(Identificatiegegevens!$D27="promotor",Identificatiegegevens!$D27="partner"),SUMIF(Tabel4[Opdrachtgevende Partnerorganisatie],Identificatiegegevens!$B27,Tabel4[Aanvaarde kost]),SUMIF(Tabel4[Naam leverancier of onderaannemer],Identificatiegegevens!$B27,Tabel4[Aanvaarde kost])))</f>
        <v/>
      </c>
      <c r="Q27" s="146" t="str">
        <f>IF(Identificatiegegevens!$B27="","",IF(OR(Identificatiegegevens!$D27="promotor",Identificatiegegevens!$D27="partner"),SUMIF(Tabel5[Opdrachtgevende Partnerorganisatie],Identificatiegegevens!$B27,Tabel5[Aanvaarde kost]),SUMIF(Tabel5[Naam leverancier of onderaannemer],Identificatiegegevens!$B27,Tabel5[Aanvaarde kost])))</f>
        <v/>
      </c>
      <c r="R27" s="146" t="str">
        <f>IF(Identificatiegegevens!$B27="","",-SUMIF(Tabel6[Partnerorganisatie],Identificatiegegevens!$B27,Tabel6[Aanvaarde ontvangsten]))</f>
        <v/>
      </c>
      <c r="S27" s="143" t="str">
        <f>IF(Identificatiegegevens!$B27="","",SUM(Identificatiegegevens!$M27:$R27))</f>
        <v/>
      </c>
    </row>
    <row r="28" spans="1:19" s="20" customFormat="1" ht="15.75" x14ac:dyDescent="0.25">
      <c r="A28" s="136" t="s">
        <v>33</v>
      </c>
      <c r="B28" s="149"/>
      <c r="C28" s="150"/>
      <c r="D28" s="150"/>
      <c r="E28" s="141" t="str" cm="1">
        <f t="array" ref="E28">IF(ISBLANK(Identificatiegegevens!$B28),"",_xlfn.TEXTJOIN("; ",TRUE,_xlfn.UNIQUE(IF(_xlfn.VSTACK(Tabel3[Naam leverancier of onderaannemer],Tabel4[Naam leverancier of onderaannemer],Tabel5[Naam leverancier of onderaannemer])=Identificatiegegevens!$B28,_xlfn.VSTACK(Tabel3[Opdrachtgevende Partnerorganisatie],Tabel4[Opdrachtgevende Partnerorganisatie],Tabel5[Opdrachtgevende Partnerorganisatie]),""))))</f>
        <v/>
      </c>
      <c r="F28" s="145" t="str">
        <f>IF(Identificatiegegevens!$B28="","",SUMIF(Tabel2[Partnerorganisatie],Identificatiegegevens!$B28,Tabel2[Totaal personeelskost]))</f>
        <v/>
      </c>
      <c r="G28" s="145" t="str">
        <f>IF(Identificatiegegevens!$B28="","",Identificatiegegevens!$F28*0.15)</f>
        <v/>
      </c>
      <c r="H28" s="145" t="str">
        <f>IF(Identificatiegegevens!$B28="","",IF(OR(Identificatiegegevens!$D28="promotor",Identificatiegegevens!$D28="partner"),SUMIF(Tabel3[Opdrachtgevende Partnerorganisatie],Identificatiegegevens!$B28,Tabel3[Totaal]),SUMIF(Tabel3[Naam leverancier of onderaannemer],Identificatiegegevens!$B28,Tabel3[Totaal])))</f>
        <v/>
      </c>
      <c r="I28" s="145" t="str">
        <f>IF(Identificatiegegevens!$B28="","",IF(OR(Identificatiegegevens!$D28="promotor",Identificatiegegevens!$D28="partner"),SUMIF(Tabel4[Opdrachtgevende Partnerorganisatie],Identificatiegegevens!$B28,Tabel4[Totaal]),SUMIF(Tabel4[Naam leverancier of onderaannemer],Identificatiegegevens!$B28,Tabel4[Totaal])))</f>
        <v/>
      </c>
      <c r="J28" s="145" t="str">
        <f>IF(Identificatiegegevens!$B28="","",IF(OR(Identificatiegegevens!$D28="promotor",Identificatiegegevens!$D28="partner"),SUMIF(Tabel5[Opdrachtgevende Partnerorganisatie],Identificatiegegevens!$B28,Tabel5[Totaal]),SUMIF(Tabel5[Naam leverancier of onderaannemer],Identificatiegegevens!$B28,Tabel5[Totaal])))</f>
        <v/>
      </c>
      <c r="K28" s="145" t="str">
        <f>IF(Identificatiegegevens!$B28="","",-SUMIF(Tabel6[Partnerorganisatie],Identificatiegegevens!$B28,Tabel6[Bedrag]))</f>
        <v/>
      </c>
      <c r="L28" s="143" t="str">
        <f>IF(Identificatiegegevens!$B28="","",SUM(Identificatiegegevens!$F28:$K28))</f>
        <v/>
      </c>
      <c r="M28" s="146" t="str">
        <f>IF(Identificatiegegevens!$B28="","",SUMIF(Tabel2[Partnerorganisatie],Identificatiegegevens!$B28,Tabel2[Aanvaarde kost]))</f>
        <v/>
      </c>
      <c r="N28" s="146" t="str">
        <f>IF(Identificatiegegevens!$B28="","",Identificatiegegevens!$M28*0.15)</f>
        <v/>
      </c>
      <c r="O28" s="146" t="str">
        <f>IF(Identificatiegegevens!$B28="","",IF(OR(Identificatiegegevens!$D28="promotor",Identificatiegegevens!$D28="partner"),SUMIF(Tabel3[Opdrachtgevende Partnerorganisatie],Identificatiegegevens!$B28,Tabel3[Aanvaarde kost]),SUMIF(Tabel3[Naam leverancier of onderaannemer],Identificatiegegevens!$B28,Tabel3[Aanvaarde kost])))</f>
        <v/>
      </c>
      <c r="P28" s="146" t="str">
        <f>IF(Identificatiegegevens!$B28="","",IF(OR(Identificatiegegevens!$D28="promotor",Identificatiegegevens!$D28="partner"),SUMIF(Tabel4[Opdrachtgevende Partnerorganisatie],Identificatiegegevens!$B28,Tabel4[Aanvaarde kost]),SUMIF(Tabel4[Naam leverancier of onderaannemer],Identificatiegegevens!$B28,Tabel4[Aanvaarde kost])))</f>
        <v/>
      </c>
      <c r="Q28" s="146" t="str">
        <f>IF(Identificatiegegevens!$B28="","",IF(OR(Identificatiegegevens!$D28="promotor",Identificatiegegevens!$D28="partner"),SUMIF(Tabel5[Opdrachtgevende Partnerorganisatie],Identificatiegegevens!$B28,Tabel5[Aanvaarde kost]),SUMIF(Tabel5[Naam leverancier of onderaannemer],Identificatiegegevens!$B28,Tabel5[Aanvaarde kost])))</f>
        <v/>
      </c>
      <c r="R28" s="146" t="str">
        <f>IF(Identificatiegegevens!$B28="","",-SUMIF(Tabel6[Partnerorganisatie],Identificatiegegevens!$B28,Tabel6[Aanvaarde ontvangsten]))</f>
        <v/>
      </c>
      <c r="S28" s="143" t="str">
        <f>IF(Identificatiegegevens!$B28="","",SUM(Identificatiegegevens!$M28:$R28))</f>
        <v/>
      </c>
    </row>
    <row r="29" spans="1:19" s="20" customFormat="1" ht="15.75" x14ac:dyDescent="0.25">
      <c r="A29" s="136" t="s">
        <v>34</v>
      </c>
      <c r="B29" s="151"/>
      <c r="C29" s="152"/>
      <c r="D29" s="152"/>
      <c r="E29" s="141" t="str" cm="1">
        <f t="array" ref="E29">IF(ISBLANK(Identificatiegegevens!$B29),"",_xlfn.TEXTJOIN("; ",TRUE,_xlfn.UNIQUE(IF(_xlfn.VSTACK(Tabel3[Naam leverancier of onderaannemer],Tabel4[Naam leverancier of onderaannemer],Tabel5[Naam leverancier of onderaannemer])=Identificatiegegevens!$B29,_xlfn.VSTACK(Tabel3[Opdrachtgevende Partnerorganisatie],Tabel4[Opdrachtgevende Partnerorganisatie],Tabel5[Opdrachtgevende Partnerorganisatie]),""))))</f>
        <v/>
      </c>
      <c r="F29" s="145" t="str">
        <f>IF(Identificatiegegevens!$B29="","",SUMIF(Tabel2[Partnerorganisatie],Identificatiegegevens!$B29,Tabel2[Totaal personeelskost]))</f>
        <v/>
      </c>
      <c r="G29" s="145" t="str">
        <f>IF(Identificatiegegevens!$B29="","",Identificatiegegevens!$F29*0.15)</f>
        <v/>
      </c>
      <c r="H29" s="145" t="str">
        <f>IF(Identificatiegegevens!$B29="","",IF(OR(Identificatiegegevens!$D29="promotor",Identificatiegegevens!$D29="partner"),SUMIF(Tabel3[Opdrachtgevende Partnerorganisatie],Identificatiegegevens!$B29,Tabel3[Totaal]),SUMIF(Tabel3[Naam leverancier of onderaannemer],Identificatiegegevens!$B29,Tabel3[Totaal])))</f>
        <v/>
      </c>
      <c r="I29" s="145" t="str">
        <f>IF(Identificatiegegevens!$B29="","",IF(OR(Identificatiegegevens!$D29="promotor",Identificatiegegevens!$D29="partner"),SUMIF(Tabel4[Opdrachtgevende Partnerorganisatie],Identificatiegegevens!$B29,Tabel4[Totaal]),SUMIF(Tabel4[Naam leverancier of onderaannemer],Identificatiegegevens!$B29,Tabel4[Totaal])))</f>
        <v/>
      </c>
      <c r="J29" s="145" t="str">
        <f>IF(Identificatiegegevens!$B29="","",IF(OR(Identificatiegegevens!$D29="promotor",Identificatiegegevens!$D29="partner"),SUMIF(Tabel5[Opdrachtgevende Partnerorganisatie],Identificatiegegevens!$B29,Tabel5[Totaal]),SUMIF(Tabel5[Naam leverancier of onderaannemer],Identificatiegegevens!$B29,Tabel5[Totaal])))</f>
        <v/>
      </c>
      <c r="K29" s="145" t="str">
        <f>IF(Identificatiegegevens!$B29="","",-SUMIF(Tabel6[Partnerorganisatie],Identificatiegegevens!$B29,Tabel6[Bedrag]))</f>
        <v/>
      </c>
      <c r="L29" s="143" t="str">
        <f>IF(Identificatiegegevens!$B29="","",SUM(Identificatiegegevens!$F29:$K29))</f>
        <v/>
      </c>
      <c r="M29" s="146" t="str">
        <f>IF(Identificatiegegevens!$B29="","",SUMIF(Tabel2[Partnerorganisatie],Identificatiegegevens!$B29,Tabel2[Aanvaarde kost]))</f>
        <v/>
      </c>
      <c r="N29" s="146" t="str">
        <f>IF(Identificatiegegevens!$B29="","",Identificatiegegevens!$M29*0.15)</f>
        <v/>
      </c>
      <c r="O29" s="146" t="str">
        <f>IF(Identificatiegegevens!$B29="","",IF(OR(Identificatiegegevens!$D29="promotor",Identificatiegegevens!$D29="partner"),SUMIF(Tabel3[Opdrachtgevende Partnerorganisatie],Identificatiegegevens!$B29,Tabel3[Aanvaarde kost]),SUMIF(Tabel3[Naam leverancier of onderaannemer],Identificatiegegevens!$B29,Tabel3[Aanvaarde kost])))</f>
        <v/>
      </c>
      <c r="P29" s="146" t="str">
        <f>IF(Identificatiegegevens!$B29="","",IF(OR(Identificatiegegevens!$D29="promotor",Identificatiegegevens!$D29="partner"),SUMIF(Tabel4[Opdrachtgevende Partnerorganisatie],Identificatiegegevens!$B29,Tabel4[Aanvaarde kost]),SUMIF(Tabel4[Naam leverancier of onderaannemer],Identificatiegegevens!$B29,Tabel4[Aanvaarde kost])))</f>
        <v/>
      </c>
      <c r="Q29" s="146" t="str">
        <f>IF(Identificatiegegevens!$B29="","",IF(OR(Identificatiegegevens!$D29="promotor",Identificatiegegevens!$D29="partner"),SUMIF(Tabel5[Opdrachtgevende Partnerorganisatie],Identificatiegegevens!$B29,Tabel5[Aanvaarde kost]),SUMIF(Tabel5[Naam leverancier of onderaannemer],Identificatiegegevens!$B29,Tabel5[Aanvaarde kost])))</f>
        <v/>
      </c>
      <c r="R29" s="146" t="str">
        <f>IF(Identificatiegegevens!$B29="","",-SUMIF(Tabel6[Partnerorganisatie],Identificatiegegevens!$B29,Tabel6[Aanvaarde ontvangsten]))</f>
        <v/>
      </c>
      <c r="S29" s="143" t="str">
        <f>IF(Identificatiegegevens!$B29="","",SUM(Identificatiegegevens!$M29:$R29))</f>
        <v/>
      </c>
    </row>
    <row r="30" spans="1:19" s="20" customFormat="1" ht="15.75" x14ac:dyDescent="0.25">
      <c r="A30" s="136" t="s">
        <v>35</v>
      </c>
      <c r="B30" s="149"/>
      <c r="C30" s="150"/>
      <c r="D30" s="150"/>
      <c r="E30" s="141" t="str" cm="1">
        <f t="array" ref="E30">IF(ISBLANK(Identificatiegegevens!$B30),"",_xlfn.TEXTJOIN("; ",TRUE,_xlfn.UNIQUE(IF(_xlfn.VSTACK(Tabel3[Naam leverancier of onderaannemer],Tabel4[Naam leverancier of onderaannemer],Tabel5[Naam leverancier of onderaannemer])=Identificatiegegevens!$B30,_xlfn.VSTACK(Tabel3[Opdrachtgevende Partnerorganisatie],Tabel4[Opdrachtgevende Partnerorganisatie],Tabel5[Opdrachtgevende Partnerorganisatie]),""))))</f>
        <v/>
      </c>
      <c r="F30" s="145" t="str">
        <f>IF(Identificatiegegevens!$B30="","",SUMIF(Tabel2[Partnerorganisatie],Identificatiegegevens!$B30,Tabel2[Totaal personeelskost]))</f>
        <v/>
      </c>
      <c r="G30" s="145" t="str">
        <f>IF(Identificatiegegevens!$B30="","",Identificatiegegevens!$F30*0.15)</f>
        <v/>
      </c>
      <c r="H30" s="145" t="str">
        <f>IF(Identificatiegegevens!$B30="","",IF(OR(Identificatiegegevens!$D30="promotor",Identificatiegegevens!$D30="partner"),SUMIF(Tabel3[Opdrachtgevende Partnerorganisatie],Identificatiegegevens!$B30,Tabel3[Totaal]),SUMIF(Tabel3[Naam leverancier of onderaannemer],Identificatiegegevens!$B30,Tabel3[Totaal])))</f>
        <v/>
      </c>
      <c r="I30" s="145" t="str">
        <f>IF(Identificatiegegevens!$B30="","",IF(OR(Identificatiegegevens!$D30="promotor",Identificatiegegevens!$D30="partner"),SUMIF(Tabel4[Opdrachtgevende Partnerorganisatie],Identificatiegegevens!$B30,Tabel4[Totaal]),SUMIF(Tabel4[Naam leverancier of onderaannemer],Identificatiegegevens!$B30,Tabel4[Totaal])))</f>
        <v/>
      </c>
      <c r="J30" s="145" t="str">
        <f>IF(Identificatiegegevens!$B30="","",IF(OR(Identificatiegegevens!$D30="promotor",Identificatiegegevens!$D30="partner"),SUMIF(Tabel5[Opdrachtgevende Partnerorganisatie],Identificatiegegevens!$B30,Tabel5[Totaal]),SUMIF(Tabel5[Naam leverancier of onderaannemer],Identificatiegegevens!$B30,Tabel5[Totaal])))</f>
        <v/>
      </c>
      <c r="K30" s="145" t="str">
        <f>IF(Identificatiegegevens!$B30="","",-SUMIF(Tabel6[Partnerorganisatie],Identificatiegegevens!$B30,Tabel6[Bedrag]))</f>
        <v/>
      </c>
      <c r="L30" s="143" t="str">
        <f>IF(Identificatiegegevens!$B30="","",SUM(Identificatiegegevens!$F30:$K30))</f>
        <v/>
      </c>
      <c r="M30" s="146" t="str">
        <f>IF(Identificatiegegevens!$B30="","",SUMIF(Tabel2[Partnerorganisatie],Identificatiegegevens!$B30,Tabel2[Aanvaarde kost]))</f>
        <v/>
      </c>
      <c r="N30" s="146" t="str">
        <f>IF(Identificatiegegevens!$B30="","",Identificatiegegevens!$M30*0.15)</f>
        <v/>
      </c>
      <c r="O30" s="146" t="str">
        <f>IF(Identificatiegegevens!$B30="","",IF(OR(Identificatiegegevens!$D30="promotor",Identificatiegegevens!$D30="partner"),SUMIF(Tabel3[Opdrachtgevende Partnerorganisatie],Identificatiegegevens!$B30,Tabel3[Aanvaarde kost]),SUMIF(Tabel3[Naam leverancier of onderaannemer],Identificatiegegevens!$B30,Tabel3[Aanvaarde kost])))</f>
        <v/>
      </c>
      <c r="P30" s="146" t="str">
        <f>IF(Identificatiegegevens!$B30="","",IF(OR(Identificatiegegevens!$D30="promotor",Identificatiegegevens!$D30="partner"),SUMIF(Tabel4[Opdrachtgevende Partnerorganisatie],Identificatiegegevens!$B30,Tabel4[Aanvaarde kost]),SUMIF(Tabel4[Naam leverancier of onderaannemer],Identificatiegegevens!$B30,Tabel4[Aanvaarde kost])))</f>
        <v/>
      </c>
      <c r="Q30" s="146" t="str">
        <f>IF(Identificatiegegevens!$B30="","",IF(OR(Identificatiegegevens!$D30="promotor",Identificatiegegevens!$D30="partner"),SUMIF(Tabel5[Opdrachtgevende Partnerorganisatie],Identificatiegegevens!$B30,Tabel5[Aanvaarde kost]),SUMIF(Tabel5[Naam leverancier of onderaannemer],Identificatiegegevens!$B30,Tabel5[Aanvaarde kost])))</f>
        <v/>
      </c>
      <c r="R30" s="146" t="str">
        <f>IF(Identificatiegegevens!$B30="","",-SUMIF(Tabel6[Partnerorganisatie],Identificatiegegevens!$B30,Tabel6[Aanvaarde ontvangsten]))</f>
        <v/>
      </c>
      <c r="S30" s="143" t="str">
        <f>IF(Identificatiegegevens!$B30="","",SUM(Identificatiegegevens!$M30:$R30))</f>
        <v/>
      </c>
    </row>
    <row r="31" spans="1:19" s="20" customFormat="1" ht="15.75" x14ac:dyDescent="0.25">
      <c r="A31" s="136" t="s">
        <v>36</v>
      </c>
      <c r="B31" s="151"/>
      <c r="C31" s="152"/>
      <c r="D31" s="152"/>
      <c r="E31" s="141" t="str" cm="1">
        <f t="array" ref="E31">IF(ISBLANK(Identificatiegegevens!$B31),"",_xlfn.TEXTJOIN("; ",TRUE,_xlfn.UNIQUE(IF(_xlfn.VSTACK(Tabel3[Naam leverancier of onderaannemer],Tabel4[Naam leverancier of onderaannemer],Tabel5[Naam leverancier of onderaannemer])=Identificatiegegevens!$B31,_xlfn.VSTACK(Tabel3[Opdrachtgevende Partnerorganisatie],Tabel4[Opdrachtgevende Partnerorganisatie],Tabel5[Opdrachtgevende Partnerorganisatie]),""))))</f>
        <v/>
      </c>
      <c r="F31" s="145" t="str">
        <f>IF(Identificatiegegevens!$B31="","",SUMIF(Tabel2[Partnerorganisatie],Identificatiegegevens!$B31,Tabel2[Totaal personeelskost]))</f>
        <v/>
      </c>
      <c r="G31" s="145" t="str">
        <f>IF(Identificatiegegevens!$B31="","",Identificatiegegevens!$F31*0.15)</f>
        <v/>
      </c>
      <c r="H31" s="145" t="str">
        <f>IF(Identificatiegegevens!$B31="","",IF(OR(Identificatiegegevens!$D31="promotor",Identificatiegegevens!$D31="partner"),SUMIF(Tabel3[Opdrachtgevende Partnerorganisatie],Identificatiegegevens!$B31,Tabel3[Totaal]),SUMIF(Tabel3[Naam leverancier of onderaannemer],Identificatiegegevens!$B31,Tabel3[Totaal])))</f>
        <v/>
      </c>
      <c r="I31" s="145" t="str">
        <f>IF(Identificatiegegevens!$B31="","",IF(OR(Identificatiegegevens!$D31="promotor",Identificatiegegevens!$D31="partner"),SUMIF(Tabel4[Opdrachtgevende Partnerorganisatie],Identificatiegegevens!$B31,Tabel4[Totaal]),SUMIF(Tabel4[Naam leverancier of onderaannemer],Identificatiegegevens!$B31,Tabel4[Totaal])))</f>
        <v/>
      </c>
      <c r="J31" s="145" t="str">
        <f>IF(Identificatiegegevens!$B31="","",IF(OR(Identificatiegegevens!$D31="promotor",Identificatiegegevens!$D31="partner"),SUMIF(Tabel5[Opdrachtgevende Partnerorganisatie],Identificatiegegevens!$B31,Tabel5[Totaal]),SUMIF(Tabel5[Naam leverancier of onderaannemer],Identificatiegegevens!$B31,Tabel5[Totaal])))</f>
        <v/>
      </c>
      <c r="K31" s="145" t="str">
        <f>IF(Identificatiegegevens!$B31="","",-SUMIF(Tabel6[Partnerorganisatie],Identificatiegegevens!$B31,Tabel6[Bedrag]))</f>
        <v/>
      </c>
      <c r="L31" s="143" t="str">
        <f>IF(Identificatiegegevens!$B31="","",SUM(Identificatiegegevens!$F31:$K31))</f>
        <v/>
      </c>
      <c r="M31" s="146" t="str">
        <f>IF(Identificatiegegevens!$B31="","",SUMIF(Tabel2[Partnerorganisatie],Identificatiegegevens!$B31,Tabel2[Aanvaarde kost]))</f>
        <v/>
      </c>
      <c r="N31" s="146" t="str">
        <f>IF(Identificatiegegevens!$B31="","",Identificatiegegevens!$M31*0.15)</f>
        <v/>
      </c>
      <c r="O31" s="146" t="str">
        <f>IF(Identificatiegegevens!$B31="","",IF(OR(Identificatiegegevens!$D31="promotor",Identificatiegegevens!$D31="partner"),SUMIF(Tabel3[Opdrachtgevende Partnerorganisatie],Identificatiegegevens!$B31,Tabel3[Aanvaarde kost]),SUMIF(Tabel3[Naam leverancier of onderaannemer],Identificatiegegevens!$B31,Tabel3[Aanvaarde kost])))</f>
        <v/>
      </c>
      <c r="P31" s="146" t="str">
        <f>IF(Identificatiegegevens!$B31="","",IF(OR(Identificatiegegevens!$D31="promotor",Identificatiegegevens!$D31="partner"),SUMIF(Tabel4[Opdrachtgevende Partnerorganisatie],Identificatiegegevens!$B31,Tabel4[Aanvaarde kost]),SUMIF(Tabel4[Naam leverancier of onderaannemer],Identificatiegegevens!$B31,Tabel4[Aanvaarde kost])))</f>
        <v/>
      </c>
      <c r="Q31" s="146" t="str">
        <f>IF(Identificatiegegevens!$B31="","",IF(OR(Identificatiegegevens!$D31="promotor",Identificatiegegevens!$D31="partner"),SUMIF(Tabel5[Opdrachtgevende Partnerorganisatie],Identificatiegegevens!$B31,Tabel5[Aanvaarde kost]),SUMIF(Tabel5[Naam leverancier of onderaannemer],Identificatiegegevens!$B31,Tabel5[Aanvaarde kost])))</f>
        <v/>
      </c>
      <c r="R31" s="146" t="str">
        <f>IF(Identificatiegegevens!$B31="","",-SUMIF(Tabel6[Partnerorganisatie],Identificatiegegevens!$B31,Tabel6[Aanvaarde ontvangsten]))</f>
        <v/>
      </c>
      <c r="S31" s="143" t="str">
        <f>IF(Identificatiegegevens!$B31="","",SUM(Identificatiegegevens!$M31:$R31))</f>
        <v/>
      </c>
    </row>
    <row r="32" spans="1:19" s="20" customFormat="1" ht="15.75" x14ac:dyDescent="0.25">
      <c r="A32" s="136" t="s">
        <v>37</v>
      </c>
      <c r="B32" s="149"/>
      <c r="C32" s="150"/>
      <c r="D32" s="150"/>
      <c r="E32" s="141" t="str" cm="1">
        <f t="array" ref="E32">IF(ISBLANK(Identificatiegegevens!$B32),"",_xlfn.TEXTJOIN("; ",TRUE,_xlfn.UNIQUE(IF(_xlfn.VSTACK(Tabel3[Naam leverancier of onderaannemer],Tabel4[Naam leverancier of onderaannemer],Tabel5[Naam leverancier of onderaannemer])=Identificatiegegevens!$B32,_xlfn.VSTACK(Tabel3[Opdrachtgevende Partnerorganisatie],Tabel4[Opdrachtgevende Partnerorganisatie],Tabel5[Opdrachtgevende Partnerorganisatie]),""))))</f>
        <v/>
      </c>
      <c r="F32" s="145" t="str">
        <f>IF(Identificatiegegevens!$B32="","",SUMIF(Tabel2[Partnerorganisatie],Identificatiegegevens!$B32,Tabel2[Totaal personeelskost]))</f>
        <v/>
      </c>
      <c r="G32" s="145" t="str">
        <f>IF(Identificatiegegevens!$B32="","",Identificatiegegevens!$F32*0.15)</f>
        <v/>
      </c>
      <c r="H32" s="145" t="str">
        <f>IF(Identificatiegegevens!$B32="","",IF(OR(Identificatiegegevens!$D32="promotor",Identificatiegegevens!$D32="partner"),SUMIF(Tabel3[Opdrachtgevende Partnerorganisatie],Identificatiegegevens!$B32,Tabel3[Totaal]),SUMIF(Tabel3[Naam leverancier of onderaannemer],Identificatiegegevens!$B32,Tabel3[Totaal])))</f>
        <v/>
      </c>
      <c r="I32" s="145" t="str">
        <f>IF(Identificatiegegevens!$B32="","",IF(OR(Identificatiegegevens!$D32="promotor",Identificatiegegevens!$D32="partner"),SUMIF(Tabel4[Opdrachtgevende Partnerorganisatie],Identificatiegegevens!$B32,Tabel4[Totaal]),SUMIF(Tabel4[Naam leverancier of onderaannemer],Identificatiegegevens!$B32,Tabel4[Totaal])))</f>
        <v/>
      </c>
      <c r="J32" s="145" t="str">
        <f>IF(Identificatiegegevens!$B32="","",IF(OR(Identificatiegegevens!$D32="promotor",Identificatiegegevens!$D32="partner"),SUMIF(Tabel5[Opdrachtgevende Partnerorganisatie],Identificatiegegevens!$B32,Tabel5[Totaal]),SUMIF(Tabel5[Naam leverancier of onderaannemer],Identificatiegegevens!$B32,Tabel5[Totaal])))</f>
        <v/>
      </c>
      <c r="K32" s="145" t="str">
        <f>IF(Identificatiegegevens!$B32="","",-SUMIF(Tabel6[Partnerorganisatie],Identificatiegegevens!$B32,Tabel6[Bedrag]))</f>
        <v/>
      </c>
      <c r="L32" s="143" t="str">
        <f>IF(Identificatiegegevens!$B32="","",SUM(Identificatiegegevens!$F32:$K32))</f>
        <v/>
      </c>
      <c r="M32" s="146" t="str">
        <f>IF(Identificatiegegevens!$B32="","",SUMIF(Tabel2[Partnerorganisatie],Identificatiegegevens!$B32,Tabel2[Aanvaarde kost]))</f>
        <v/>
      </c>
      <c r="N32" s="146" t="str">
        <f>IF(Identificatiegegevens!$B32="","",Identificatiegegevens!$M32*0.15)</f>
        <v/>
      </c>
      <c r="O32" s="146" t="str">
        <f>IF(Identificatiegegevens!$B32="","",IF(OR(Identificatiegegevens!$D32="promotor",Identificatiegegevens!$D32="partner"),SUMIF(Tabel3[Opdrachtgevende Partnerorganisatie],Identificatiegegevens!$B32,Tabel3[Aanvaarde kost]),SUMIF(Tabel3[Naam leverancier of onderaannemer],Identificatiegegevens!$B32,Tabel3[Aanvaarde kost])))</f>
        <v/>
      </c>
      <c r="P32" s="146" t="str">
        <f>IF(Identificatiegegevens!$B32="","",IF(OR(Identificatiegegevens!$D32="promotor",Identificatiegegevens!$D32="partner"),SUMIF(Tabel4[Opdrachtgevende Partnerorganisatie],Identificatiegegevens!$B32,Tabel4[Aanvaarde kost]),SUMIF(Tabel4[Naam leverancier of onderaannemer],Identificatiegegevens!$B32,Tabel4[Aanvaarde kost])))</f>
        <v/>
      </c>
      <c r="Q32" s="146" t="str">
        <f>IF(Identificatiegegevens!$B32="","",IF(OR(Identificatiegegevens!$D32="promotor",Identificatiegegevens!$D32="partner"),SUMIF(Tabel5[Opdrachtgevende Partnerorganisatie],Identificatiegegevens!$B32,Tabel5[Aanvaarde kost]),SUMIF(Tabel5[Naam leverancier of onderaannemer],Identificatiegegevens!$B32,Tabel5[Aanvaarde kost])))</f>
        <v/>
      </c>
      <c r="R32" s="146" t="str">
        <f>IF(Identificatiegegevens!$B32="","",-SUMIF(Tabel6[Partnerorganisatie],Identificatiegegevens!$B32,Tabel6[Aanvaarde ontvangsten]))</f>
        <v/>
      </c>
      <c r="S32" s="143" t="str">
        <f>IF(Identificatiegegevens!$B32="","",SUM(Identificatiegegevens!$M32:$R32))</f>
        <v/>
      </c>
    </row>
    <row r="33" spans="1:19" s="20" customFormat="1" ht="15.75" x14ac:dyDescent="0.25">
      <c r="A33" s="136" t="s">
        <v>38</v>
      </c>
      <c r="B33" s="151"/>
      <c r="C33" s="152"/>
      <c r="D33" s="152"/>
      <c r="E33" s="141" t="str" cm="1">
        <f t="array" ref="E33">IF(ISBLANK(Identificatiegegevens!$B33),"",_xlfn.TEXTJOIN("; ",TRUE,_xlfn.UNIQUE(IF(_xlfn.VSTACK(Tabel3[Naam leverancier of onderaannemer],Tabel4[Naam leverancier of onderaannemer],Tabel5[Naam leverancier of onderaannemer])=Identificatiegegevens!$B33,_xlfn.VSTACK(Tabel3[Opdrachtgevende Partnerorganisatie],Tabel4[Opdrachtgevende Partnerorganisatie],Tabel5[Opdrachtgevende Partnerorganisatie]),""))))</f>
        <v/>
      </c>
      <c r="F33" s="145" t="str">
        <f>IF(Identificatiegegevens!$B33="","",SUMIF(Tabel2[Partnerorganisatie],Identificatiegegevens!$B33,Tabel2[Totaal personeelskost]))</f>
        <v/>
      </c>
      <c r="G33" s="145" t="str">
        <f>IF(Identificatiegegevens!$B33="","",Identificatiegegevens!$F33*0.15)</f>
        <v/>
      </c>
      <c r="H33" s="145" t="str">
        <f>IF(Identificatiegegevens!$B33="","",IF(OR(Identificatiegegevens!$D33="promotor",Identificatiegegevens!$D33="partner"),SUMIF(Tabel3[Opdrachtgevende Partnerorganisatie],Identificatiegegevens!$B33,Tabel3[Totaal]),SUMIF(Tabel3[Naam leverancier of onderaannemer],Identificatiegegevens!$B33,Tabel3[Totaal])))</f>
        <v/>
      </c>
      <c r="I33" s="145" t="str">
        <f>IF(Identificatiegegevens!$B33="","",IF(OR(Identificatiegegevens!$D33="promotor",Identificatiegegevens!$D33="partner"),SUMIF(Tabel4[Opdrachtgevende Partnerorganisatie],Identificatiegegevens!$B33,Tabel4[Totaal]),SUMIF(Tabel4[Naam leverancier of onderaannemer],Identificatiegegevens!$B33,Tabel4[Totaal])))</f>
        <v/>
      </c>
      <c r="J33" s="145" t="str">
        <f>IF(Identificatiegegevens!$B33="","",IF(OR(Identificatiegegevens!$D33="promotor",Identificatiegegevens!$D33="partner"),SUMIF(Tabel5[Opdrachtgevende Partnerorganisatie],Identificatiegegevens!$B33,Tabel5[Totaal]),SUMIF(Tabel5[Naam leverancier of onderaannemer],Identificatiegegevens!$B33,Tabel5[Totaal])))</f>
        <v/>
      </c>
      <c r="K33" s="145" t="str">
        <f>IF(Identificatiegegevens!$B33="","",-SUMIF(Tabel6[Partnerorganisatie],Identificatiegegevens!$B33,Tabel6[Bedrag]))</f>
        <v/>
      </c>
      <c r="L33" s="143" t="str">
        <f>IF(Identificatiegegevens!$B33="","",SUM(Identificatiegegevens!$F33:$K33))</f>
        <v/>
      </c>
      <c r="M33" s="146" t="str">
        <f>IF(Identificatiegegevens!$B33="","",SUMIF(Tabel2[Partnerorganisatie],Identificatiegegevens!$B33,Tabel2[Aanvaarde kost]))</f>
        <v/>
      </c>
      <c r="N33" s="146" t="str">
        <f>IF(Identificatiegegevens!$B33="","",Identificatiegegevens!$M33*0.15)</f>
        <v/>
      </c>
      <c r="O33" s="146" t="str">
        <f>IF(Identificatiegegevens!$B33="","",IF(OR(Identificatiegegevens!$D33="promotor",Identificatiegegevens!$D33="partner"),SUMIF(Tabel3[Opdrachtgevende Partnerorganisatie],Identificatiegegevens!$B33,Tabel3[Aanvaarde kost]),SUMIF(Tabel3[Naam leverancier of onderaannemer],Identificatiegegevens!$B33,Tabel3[Aanvaarde kost])))</f>
        <v/>
      </c>
      <c r="P33" s="146" t="str">
        <f>IF(Identificatiegegevens!$B33="","",IF(OR(Identificatiegegevens!$D33="promotor",Identificatiegegevens!$D33="partner"),SUMIF(Tabel4[Opdrachtgevende Partnerorganisatie],Identificatiegegevens!$B33,Tabel4[Aanvaarde kost]),SUMIF(Tabel4[Naam leverancier of onderaannemer],Identificatiegegevens!$B33,Tabel4[Aanvaarde kost])))</f>
        <v/>
      </c>
      <c r="Q33" s="146" t="str">
        <f>IF(Identificatiegegevens!$B33="","",IF(OR(Identificatiegegevens!$D33="promotor",Identificatiegegevens!$D33="partner"),SUMIF(Tabel5[Opdrachtgevende Partnerorganisatie],Identificatiegegevens!$B33,Tabel5[Aanvaarde kost]),SUMIF(Tabel5[Naam leverancier of onderaannemer],Identificatiegegevens!$B33,Tabel5[Aanvaarde kost])))</f>
        <v/>
      </c>
      <c r="R33" s="146" t="str">
        <f>IF(Identificatiegegevens!$B33="","",-SUMIF(Tabel6[Partnerorganisatie],Identificatiegegevens!$B33,Tabel6[Aanvaarde ontvangsten]))</f>
        <v/>
      </c>
      <c r="S33" s="143" t="str">
        <f>IF(Identificatiegegevens!$B33="","",SUM(Identificatiegegevens!$M33:$R33))</f>
        <v/>
      </c>
    </row>
    <row r="34" spans="1:19" s="20" customFormat="1" ht="15.75" x14ac:dyDescent="0.25">
      <c r="A34" s="136" t="s">
        <v>39</v>
      </c>
      <c r="B34" s="149"/>
      <c r="C34" s="150"/>
      <c r="D34" s="150"/>
      <c r="E34" s="141" t="str" cm="1">
        <f t="array" ref="E34">IF(ISBLANK(Identificatiegegevens!$B34),"",_xlfn.TEXTJOIN("; ",TRUE,_xlfn.UNIQUE(IF(_xlfn.VSTACK(Tabel3[Naam leverancier of onderaannemer],Tabel4[Naam leverancier of onderaannemer],Tabel5[Naam leverancier of onderaannemer])=Identificatiegegevens!$B34,_xlfn.VSTACK(Tabel3[Opdrachtgevende Partnerorganisatie],Tabel4[Opdrachtgevende Partnerorganisatie],Tabel5[Opdrachtgevende Partnerorganisatie]),""))))</f>
        <v/>
      </c>
      <c r="F34" s="145" t="str">
        <f>IF(Identificatiegegevens!$B34="","",SUMIF(Tabel2[Partnerorganisatie],Identificatiegegevens!$B34,Tabel2[Totaal personeelskost]))</f>
        <v/>
      </c>
      <c r="G34" s="145" t="str">
        <f>IF(Identificatiegegevens!$B34="","",Identificatiegegevens!$F34*0.15)</f>
        <v/>
      </c>
      <c r="H34" s="145" t="str">
        <f>IF(Identificatiegegevens!$B34="","",IF(OR(Identificatiegegevens!$D34="promotor",Identificatiegegevens!$D34="partner"),SUMIF(Tabel3[Opdrachtgevende Partnerorganisatie],Identificatiegegevens!$B34,Tabel3[Totaal]),SUMIF(Tabel3[Naam leverancier of onderaannemer],Identificatiegegevens!$B34,Tabel3[Totaal])))</f>
        <v/>
      </c>
      <c r="I34" s="145" t="str">
        <f>IF(Identificatiegegevens!$B34="","",IF(OR(Identificatiegegevens!$D34="promotor",Identificatiegegevens!$D34="partner"),SUMIF(Tabel4[Opdrachtgevende Partnerorganisatie],Identificatiegegevens!$B34,Tabel4[Totaal]),SUMIF(Tabel4[Naam leverancier of onderaannemer],Identificatiegegevens!$B34,Tabel4[Totaal])))</f>
        <v/>
      </c>
      <c r="J34" s="145" t="str">
        <f>IF(Identificatiegegevens!$B34="","",IF(OR(Identificatiegegevens!$D34="promotor",Identificatiegegevens!$D34="partner"),SUMIF(Tabel5[Opdrachtgevende Partnerorganisatie],Identificatiegegevens!$B34,Tabel5[Totaal]),SUMIF(Tabel5[Naam leverancier of onderaannemer],Identificatiegegevens!$B34,Tabel5[Totaal])))</f>
        <v/>
      </c>
      <c r="K34" s="145" t="str">
        <f>IF(Identificatiegegevens!$B34="","",-SUMIF(Tabel6[Partnerorganisatie],Identificatiegegevens!$B34,Tabel6[Bedrag]))</f>
        <v/>
      </c>
      <c r="L34" s="143" t="str">
        <f>IF(Identificatiegegevens!$B34="","",SUM(Identificatiegegevens!$F34:$K34))</f>
        <v/>
      </c>
      <c r="M34" s="146" t="str">
        <f>IF(Identificatiegegevens!$B34="","",SUMIF(Tabel2[Partnerorganisatie],Identificatiegegevens!$B34,Tabel2[Aanvaarde kost]))</f>
        <v/>
      </c>
      <c r="N34" s="146" t="str">
        <f>IF(Identificatiegegevens!$B34="","",Identificatiegegevens!$M34*0.15)</f>
        <v/>
      </c>
      <c r="O34" s="146" t="str">
        <f>IF(Identificatiegegevens!$B34="","",IF(OR(Identificatiegegevens!$D34="promotor",Identificatiegegevens!$D34="partner"),SUMIF(Tabel3[Opdrachtgevende Partnerorganisatie],Identificatiegegevens!$B34,Tabel3[Aanvaarde kost]),SUMIF(Tabel3[Naam leverancier of onderaannemer],Identificatiegegevens!$B34,Tabel3[Aanvaarde kost])))</f>
        <v/>
      </c>
      <c r="P34" s="146" t="str">
        <f>IF(Identificatiegegevens!$B34="","",IF(OR(Identificatiegegevens!$D34="promotor",Identificatiegegevens!$D34="partner"),SUMIF(Tabel4[Opdrachtgevende Partnerorganisatie],Identificatiegegevens!$B34,Tabel4[Aanvaarde kost]),SUMIF(Tabel4[Naam leverancier of onderaannemer],Identificatiegegevens!$B34,Tabel4[Aanvaarde kost])))</f>
        <v/>
      </c>
      <c r="Q34" s="146" t="str">
        <f>IF(Identificatiegegevens!$B34="","",IF(OR(Identificatiegegevens!$D34="promotor",Identificatiegegevens!$D34="partner"),SUMIF(Tabel5[Opdrachtgevende Partnerorganisatie],Identificatiegegevens!$B34,Tabel5[Aanvaarde kost]),SUMIF(Tabel5[Naam leverancier of onderaannemer],Identificatiegegevens!$B34,Tabel5[Aanvaarde kost])))</f>
        <v/>
      </c>
      <c r="R34" s="146" t="str">
        <f>IF(Identificatiegegevens!$B34="","",-SUMIF(Tabel6[Partnerorganisatie],Identificatiegegevens!$B34,Tabel6[Aanvaarde ontvangsten]))</f>
        <v/>
      </c>
      <c r="S34" s="143" t="str">
        <f>IF(Identificatiegegevens!$B34="","",SUM(Identificatiegegevens!$M34:$R34))</f>
        <v/>
      </c>
    </row>
    <row r="35" spans="1:19" s="20" customFormat="1" ht="15.75" x14ac:dyDescent="0.25">
      <c r="A35" s="136" t="s">
        <v>40</v>
      </c>
      <c r="B35" s="151"/>
      <c r="C35" s="152"/>
      <c r="D35" s="152"/>
      <c r="E35" s="141" t="str" cm="1">
        <f t="array" ref="E35">IF(ISBLANK(Identificatiegegevens!$B35),"",_xlfn.TEXTJOIN("; ",TRUE,_xlfn.UNIQUE(IF(_xlfn.VSTACK(Tabel3[Naam leverancier of onderaannemer],Tabel4[Naam leverancier of onderaannemer],Tabel5[Naam leverancier of onderaannemer])=Identificatiegegevens!$B35,_xlfn.VSTACK(Tabel3[Opdrachtgevende Partnerorganisatie],Tabel4[Opdrachtgevende Partnerorganisatie],Tabel5[Opdrachtgevende Partnerorganisatie]),""))))</f>
        <v/>
      </c>
      <c r="F35" s="145" t="str">
        <f>IF(Identificatiegegevens!$B35="","",SUMIF(Tabel2[Partnerorganisatie],Identificatiegegevens!$B35,Tabel2[Totaal personeelskost]))</f>
        <v/>
      </c>
      <c r="G35" s="145" t="str">
        <f>IF(Identificatiegegevens!$B35="","",Identificatiegegevens!$F35*0.15)</f>
        <v/>
      </c>
      <c r="H35" s="145" t="str">
        <f>IF(Identificatiegegevens!$B35="","",IF(OR(Identificatiegegevens!$D35="promotor",Identificatiegegevens!$D35="partner"),SUMIF(Tabel3[Opdrachtgevende Partnerorganisatie],Identificatiegegevens!$B35,Tabel3[Totaal]),SUMIF(Tabel3[Naam leverancier of onderaannemer],Identificatiegegevens!$B35,Tabel3[Totaal])))</f>
        <v/>
      </c>
      <c r="I35" s="145" t="str">
        <f>IF(Identificatiegegevens!$B35="","",IF(OR(Identificatiegegevens!$D35="promotor",Identificatiegegevens!$D35="partner"),SUMIF(Tabel4[Opdrachtgevende Partnerorganisatie],Identificatiegegevens!$B35,Tabel4[Totaal]),SUMIF(Tabel4[Naam leverancier of onderaannemer],Identificatiegegevens!$B35,Tabel4[Totaal])))</f>
        <v/>
      </c>
      <c r="J35" s="145" t="str">
        <f>IF(Identificatiegegevens!$B35="","",IF(OR(Identificatiegegevens!$D35="promotor",Identificatiegegevens!$D35="partner"),SUMIF(Tabel5[Opdrachtgevende Partnerorganisatie],Identificatiegegevens!$B35,Tabel5[Totaal]),SUMIF(Tabel5[Naam leverancier of onderaannemer],Identificatiegegevens!$B35,Tabel5[Totaal])))</f>
        <v/>
      </c>
      <c r="K35" s="145" t="str">
        <f>IF(Identificatiegegevens!$B35="","",-SUMIF(Tabel6[Partnerorganisatie],Identificatiegegevens!$B35,Tabel6[Bedrag]))</f>
        <v/>
      </c>
      <c r="L35" s="143" t="str">
        <f>IF(Identificatiegegevens!$B35="","",SUM(Identificatiegegevens!$F35:$K35))</f>
        <v/>
      </c>
      <c r="M35" s="146" t="str">
        <f>IF(Identificatiegegevens!$B35="","",SUMIF(Tabel2[Partnerorganisatie],Identificatiegegevens!$B35,Tabel2[Aanvaarde kost]))</f>
        <v/>
      </c>
      <c r="N35" s="146" t="str">
        <f>IF(Identificatiegegevens!$B35="","",Identificatiegegevens!$M35*0.15)</f>
        <v/>
      </c>
      <c r="O35" s="146" t="str">
        <f>IF(Identificatiegegevens!$B35="","",IF(OR(Identificatiegegevens!$D35="promotor",Identificatiegegevens!$D35="partner"),SUMIF(Tabel3[Opdrachtgevende Partnerorganisatie],Identificatiegegevens!$B35,Tabel3[Aanvaarde kost]),SUMIF(Tabel3[Naam leverancier of onderaannemer],Identificatiegegevens!$B35,Tabel3[Aanvaarde kost])))</f>
        <v/>
      </c>
      <c r="P35" s="146" t="str">
        <f>IF(Identificatiegegevens!$B35="","",IF(OR(Identificatiegegevens!$D35="promotor",Identificatiegegevens!$D35="partner"),SUMIF(Tabel4[Opdrachtgevende Partnerorganisatie],Identificatiegegevens!$B35,Tabel4[Aanvaarde kost]),SUMIF(Tabel4[Naam leverancier of onderaannemer],Identificatiegegevens!$B35,Tabel4[Aanvaarde kost])))</f>
        <v/>
      </c>
      <c r="Q35" s="146" t="str">
        <f>IF(Identificatiegegevens!$B35="","",IF(OR(Identificatiegegevens!$D35="promotor",Identificatiegegevens!$D35="partner"),SUMIF(Tabel5[Opdrachtgevende Partnerorganisatie],Identificatiegegevens!$B35,Tabel5[Aanvaarde kost]),SUMIF(Tabel5[Naam leverancier of onderaannemer],Identificatiegegevens!$B35,Tabel5[Aanvaarde kost])))</f>
        <v/>
      </c>
      <c r="R35" s="146" t="str">
        <f>IF(Identificatiegegevens!$B35="","",-SUMIF(Tabel6[Partnerorganisatie],Identificatiegegevens!$B35,Tabel6[Aanvaarde ontvangsten]))</f>
        <v/>
      </c>
      <c r="S35" s="143" t="str">
        <f>IF(Identificatiegegevens!$B35="","",SUM(Identificatiegegevens!$M35:$R35))</f>
        <v/>
      </c>
    </row>
    <row r="36" spans="1:19" s="20" customFormat="1" ht="15.75" x14ac:dyDescent="0.25">
      <c r="A36" s="136" t="s">
        <v>41</v>
      </c>
      <c r="B36" s="149"/>
      <c r="C36" s="150"/>
      <c r="D36" s="150"/>
      <c r="E36" s="141" t="str" cm="1">
        <f t="array" ref="E36">IF(ISBLANK(Identificatiegegevens!$B36),"",_xlfn.TEXTJOIN("; ",TRUE,_xlfn.UNIQUE(IF(_xlfn.VSTACK(Tabel3[Naam leverancier of onderaannemer],Tabel4[Naam leverancier of onderaannemer],Tabel5[Naam leverancier of onderaannemer])=Identificatiegegevens!$B36,_xlfn.VSTACK(Tabel3[Opdrachtgevende Partnerorganisatie],Tabel4[Opdrachtgevende Partnerorganisatie],Tabel5[Opdrachtgevende Partnerorganisatie]),""))))</f>
        <v/>
      </c>
      <c r="F36" s="145" t="str">
        <f>IF(Identificatiegegevens!$B36="","",SUMIF(Tabel2[Partnerorganisatie],Identificatiegegevens!$B36,Tabel2[Totaal personeelskost]))</f>
        <v/>
      </c>
      <c r="G36" s="145" t="str">
        <f>IF(Identificatiegegevens!$B36="","",Identificatiegegevens!$F36*0.15)</f>
        <v/>
      </c>
      <c r="H36" s="145" t="str">
        <f>IF(Identificatiegegevens!$B36="","",IF(OR(Identificatiegegevens!$D36="promotor",Identificatiegegevens!$D36="partner"),SUMIF(Tabel3[Opdrachtgevende Partnerorganisatie],Identificatiegegevens!$B36,Tabel3[Totaal]),SUMIF(Tabel3[Naam leverancier of onderaannemer],Identificatiegegevens!$B36,Tabel3[Totaal])))</f>
        <v/>
      </c>
      <c r="I36" s="145" t="str">
        <f>IF(Identificatiegegevens!$B36="","",IF(OR(Identificatiegegevens!$D36="promotor",Identificatiegegevens!$D36="partner"),SUMIF(Tabel4[Opdrachtgevende Partnerorganisatie],Identificatiegegevens!$B36,Tabel4[Totaal]),SUMIF(Tabel4[Naam leverancier of onderaannemer],Identificatiegegevens!$B36,Tabel4[Totaal])))</f>
        <v/>
      </c>
      <c r="J36" s="145" t="str">
        <f>IF(Identificatiegegevens!$B36="","",IF(OR(Identificatiegegevens!$D36="promotor",Identificatiegegevens!$D36="partner"),SUMIF(Tabel5[Opdrachtgevende Partnerorganisatie],Identificatiegegevens!$B36,Tabel5[Totaal]),SUMIF(Tabel5[Naam leverancier of onderaannemer],Identificatiegegevens!$B36,Tabel5[Totaal])))</f>
        <v/>
      </c>
      <c r="K36" s="145" t="str">
        <f>IF(Identificatiegegevens!$B36="","",-SUMIF(Tabel6[Partnerorganisatie],Identificatiegegevens!$B36,Tabel6[Bedrag]))</f>
        <v/>
      </c>
      <c r="L36" s="143" t="str">
        <f>IF(Identificatiegegevens!$B36="","",SUM(Identificatiegegevens!$F36:$K36))</f>
        <v/>
      </c>
      <c r="M36" s="146" t="str">
        <f>IF(Identificatiegegevens!$B36="","",SUMIF(Tabel2[Partnerorganisatie],Identificatiegegevens!$B36,Tabel2[Aanvaarde kost]))</f>
        <v/>
      </c>
      <c r="N36" s="146" t="str">
        <f>IF(Identificatiegegevens!$B36="","",Identificatiegegevens!$M36*0.15)</f>
        <v/>
      </c>
      <c r="O36" s="146" t="str">
        <f>IF(Identificatiegegevens!$B36="","",IF(OR(Identificatiegegevens!$D36="promotor",Identificatiegegevens!$D36="partner"),SUMIF(Tabel3[Opdrachtgevende Partnerorganisatie],Identificatiegegevens!$B36,Tabel3[Aanvaarde kost]),SUMIF(Tabel3[Naam leverancier of onderaannemer],Identificatiegegevens!$B36,Tabel3[Aanvaarde kost])))</f>
        <v/>
      </c>
      <c r="P36" s="146" t="str">
        <f>IF(Identificatiegegevens!$B36="","",IF(OR(Identificatiegegevens!$D36="promotor",Identificatiegegevens!$D36="partner"),SUMIF(Tabel4[Opdrachtgevende Partnerorganisatie],Identificatiegegevens!$B36,Tabel4[Aanvaarde kost]),SUMIF(Tabel4[Naam leverancier of onderaannemer],Identificatiegegevens!$B36,Tabel4[Aanvaarde kost])))</f>
        <v/>
      </c>
      <c r="Q36" s="146" t="str">
        <f>IF(Identificatiegegevens!$B36="","",IF(OR(Identificatiegegevens!$D36="promotor",Identificatiegegevens!$D36="partner"),SUMIF(Tabel5[Opdrachtgevende Partnerorganisatie],Identificatiegegevens!$B36,Tabel5[Aanvaarde kost]),SUMIF(Tabel5[Naam leverancier of onderaannemer],Identificatiegegevens!$B36,Tabel5[Aanvaarde kost])))</f>
        <v/>
      </c>
      <c r="R36" s="146" t="str">
        <f>IF(Identificatiegegevens!$B36="","",-SUMIF(Tabel6[Partnerorganisatie],Identificatiegegevens!$B36,Tabel6[Aanvaarde ontvangsten]))</f>
        <v/>
      </c>
      <c r="S36" s="143" t="str">
        <f>IF(Identificatiegegevens!$B36="","",SUM(Identificatiegegevens!$M36:$R36))</f>
        <v/>
      </c>
    </row>
    <row r="37" spans="1:19" s="20" customFormat="1" ht="15.75" x14ac:dyDescent="0.25">
      <c r="A37" s="136" t="s">
        <v>42</v>
      </c>
      <c r="B37" s="151"/>
      <c r="C37" s="152"/>
      <c r="D37" s="152"/>
      <c r="E37" s="141" t="str" cm="1">
        <f t="array" ref="E37">IF(ISBLANK(Identificatiegegevens!$B37),"",_xlfn.TEXTJOIN("; ",TRUE,_xlfn.UNIQUE(IF(_xlfn.VSTACK(Tabel3[Naam leverancier of onderaannemer],Tabel4[Naam leverancier of onderaannemer],Tabel5[Naam leverancier of onderaannemer])=Identificatiegegevens!$B37,_xlfn.VSTACK(Tabel3[Opdrachtgevende Partnerorganisatie],Tabel4[Opdrachtgevende Partnerorganisatie],Tabel5[Opdrachtgevende Partnerorganisatie]),""))))</f>
        <v/>
      </c>
      <c r="F37" s="145" t="str">
        <f>IF(Identificatiegegevens!$B37="","",SUMIF(Tabel2[Partnerorganisatie],Identificatiegegevens!$B37,Tabel2[Totaal personeelskost]))</f>
        <v/>
      </c>
      <c r="G37" s="145" t="str">
        <f>IF(Identificatiegegevens!$B37="","",Identificatiegegevens!$F37*0.15)</f>
        <v/>
      </c>
      <c r="H37" s="145" t="str">
        <f>IF(Identificatiegegevens!$B37="","",IF(OR(Identificatiegegevens!$D37="promotor",Identificatiegegevens!$D37="partner"),SUMIF(Tabel3[Opdrachtgevende Partnerorganisatie],Identificatiegegevens!$B37,Tabel3[Totaal]),SUMIF(Tabel3[Naam leverancier of onderaannemer],Identificatiegegevens!$B37,Tabel3[Totaal])))</f>
        <v/>
      </c>
      <c r="I37" s="145" t="str">
        <f>IF(Identificatiegegevens!$B37="","",IF(OR(Identificatiegegevens!$D37="promotor",Identificatiegegevens!$D37="partner"),SUMIF(Tabel4[Opdrachtgevende Partnerorganisatie],Identificatiegegevens!$B37,Tabel4[Totaal]),SUMIF(Tabel4[Naam leverancier of onderaannemer],Identificatiegegevens!$B37,Tabel4[Totaal])))</f>
        <v/>
      </c>
      <c r="J37" s="145" t="str">
        <f>IF(Identificatiegegevens!$B37="","",IF(OR(Identificatiegegevens!$D37="promotor",Identificatiegegevens!$D37="partner"),SUMIF(Tabel5[Opdrachtgevende Partnerorganisatie],Identificatiegegevens!$B37,Tabel5[Totaal]),SUMIF(Tabel5[Naam leverancier of onderaannemer],Identificatiegegevens!$B37,Tabel5[Totaal])))</f>
        <v/>
      </c>
      <c r="K37" s="145" t="str">
        <f>IF(Identificatiegegevens!$B37="","",-SUMIF(Tabel6[Partnerorganisatie],Identificatiegegevens!$B37,Tabel6[Bedrag]))</f>
        <v/>
      </c>
      <c r="L37" s="143" t="str">
        <f>IF(Identificatiegegevens!$B37="","",SUM(Identificatiegegevens!$F37:$K37))</f>
        <v/>
      </c>
      <c r="M37" s="146" t="str">
        <f>IF(Identificatiegegevens!$B37="","",SUMIF(Tabel2[Partnerorganisatie],Identificatiegegevens!$B37,Tabel2[Aanvaarde kost]))</f>
        <v/>
      </c>
      <c r="N37" s="146" t="str">
        <f>IF(Identificatiegegevens!$B37="","",Identificatiegegevens!$M37*0.15)</f>
        <v/>
      </c>
      <c r="O37" s="146" t="str">
        <f>IF(Identificatiegegevens!$B37="","",IF(OR(Identificatiegegevens!$D37="promotor",Identificatiegegevens!$D37="partner"),SUMIF(Tabel3[Opdrachtgevende Partnerorganisatie],Identificatiegegevens!$B37,Tabel3[Aanvaarde kost]),SUMIF(Tabel3[Naam leverancier of onderaannemer],Identificatiegegevens!$B37,Tabel3[Aanvaarde kost])))</f>
        <v/>
      </c>
      <c r="P37" s="146" t="str">
        <f>IF(Identificatiegegevens!$B37="","",IF(OR(Identificatiegegevens!$D37="promotor",Identificatiegegevens!$D37="partner"),SUMIF(Tabel4[Opdrachtgevende Partnerorganisatie],Identificatiegegevens!$B37,Tabel4[Aanvaarde kost]),SUMIF(Tabel4[Naam leverancier of onderaannemer],Identificatiegegevens!$B37,Tabel4[Aanvaarde kost])))</f>
        <v/>
      </c>
      <c r="Q37" s="146" t="str">
        <f>IF(Identificatiegegevens!$B37="","",IF(OR(Identificatiegegevens!$D37="promotor",Identificatiegegevens!$D37="partner"),SUMIF(Tabel5[Opdrachtgevende Partnerorganisatie],Identificatiegegevens!$B37,Tabel5[Aanvaarde kost]),SUMIF(Tabel5[Naam leverancier of onderaannemer],Identificatiegegevens!$B37,Tabel5[Aanvaarde kost])))</f>
        <v/>
      </c>
      <c r="R37" s="146" t="str">
        <f>IF(Identificatiegegevens!$B37="","",-SUMIF(Tabel6[Partnerorganisatie],Identificatiegegevens!$B37,Tabel6[Aanvaarde ontvangsten]))</f>
        <v/>
      </c>
      <c r="S37" s="143" t="str">
        <f>IF(Identificatiegegevens!$B37="","",SUM(Identificatiegegevens!$M37:$R37))</f>
        <v/>
      </c>
    </row>
    <row r="38" spans="1:19" s="20" customFormat="1" ht="15.75" x14ac:dyDescent="0.25">
      <c r="A38" s="136" t="s">
        <v>43</v>
      </c>
      <c r="B38" s="149"/>
      <c r="C38" s="150"/>
      <c r="D38" s="150"/>
      <c r="E38" s="141" t="str" cm="1">
        <f t="array" ref="E38">IF(ISBLANK(Identificatiegegevens!$B38),"",_xlfn.TEXTJOIN("; ",TRUE,_xlfn.UNIQUE(IF(_xlfn.VSTACK(Tabel3[Naam leverancier of onderaannemer],Tabel4[Naam leverancier of onderaannemer],Tabel5[Naam leverancier of onderaannemer])=Identificatiegegevens!$B38,_xlfn.VSTACK(Tabel3[Opdrachtgevende Partnerorganisatie],Tabel4[Opdrachtgevende Partnerorganisatie],Tabel5[Opdrachtgevende Partnerorganisatie]),""))))</f>
        <v/>
      </c>
      <c r="F38" s="145" t="str">
        <f>IF(Identificatiegegevens!$B38="","",SUMIF(Tabel2[Partnerorganisatie],Identificatiegegevens!$B38,Tabel2[Totaal personeelskost]))</f>
        <v/>
      </c>
      <c r="G38" s="145" t="str">
        <f>IF(Identificatiegegevens!$B38="","",Identificatiegegevens!$F38*0.15)</f>
        <v/>
      </c>
      <c r="H38" s="145" t="str">
        <f>IF(Identificatiegegevens!$B38="","",IF(OR(Identificatiegegevens!$D38="promotor",Identificatiegegevens!$D38="partner"),SUMIF(Tabel3[Opdrachtgevende Partnerorganisatie],Identificatiegegevens!$B38,Tabel3[Totaal]),SUMIF(Tabel3[Naam leverancier of onderaannemer],Identificatiegegevens!$B38,Tabel3[Totaal])))</f>
        <v/>
      </c>
      <c r="I38" s="145" t="str">
        <f>IF(Identificatiegegevens!$B38="","",IF(OR(Identificatiegegevens!$D38="promotor",Identificatiegegevens!$D38="partner"),SUMIF(Tabel4[Opdrachtgevende Partnerorganisatie],Identificatiegegevens!$B38,Tabel4[Totaal]),SUMIF(Tabel4[Naam leverancier of onderaannemer],Identificatiegegevens!$B38,Tabel4[Totaal])))</f>
        <v/>
      </c>
      <c r="J38" s="145" t="str">
        <f>IF(Identificatiegegevens!$B38="","",IF(OR(Identificatiegegevens!$D38="promotor",Identificatiegegevens!$D38="partner"),SUMIF(Tabel5[Opdrachtgevende Partnerorganisatie],Identificatiegegevens!$B38,Tabel5[Totaal]),SUMIF(Tabel5[Naam leverancier of onderaannemer],Identificatiegegevens!$B38,Tabel5[Totaal])))</f>
        <v/>
      </c>
      <c r="K38" s="145" t="str">
        <f>IF(Identificatiegegevens!$B38="","",-SUMIF(Tabel6[Partnerorganisatie],Identificatiegegevens!$B38,Tabel6[Bedrag]))</f>
        <v/>
      </c>
      <c r="L38" s="143" t="str">
        <f>IF(Identificatiegegevens!$B38="","",SUM(Identificatiegegevens!$F38:$K38))</f>
        <v/>
      </c>
      <c r="M38" s="146" t="str">
        <f>IF(Identificatiegegevens!$B38="","",SUMIF(Tabel2[Partnerorganisatie],Identificatiegegevens!$B38,Tabel2[Aanvaarde kost]))</f>
        <v/>
      </c>
      <c r="N38" s="146" t="str">
        <f>IF(Identificatiegegevens!$B38="","",Identificatiegegevens!$M38*0.15)</f>
        <v/>
      </c>
      <c r="O38" s="146" t="str">
        <f>IF(Identificatiegegevens!$B38="","",IF(OR(Identificatiegegevens!$D38="promotor",Identificatiegegevens!$D38="partner"),SUMIF(Tabel3[Opdrachtgevende Partnerorganisatie],Identificatiegegevens!$B38,Tabel3[Aanvaarde kost]),SUMIF(Tabel3[Naam leverancier of onderaannemer],Identificatiegegevens!$B38,Tabel3[Aanvaarde kost])))</f>
        <v/>
      </c>
      <c r="P38" s="146" t="str">
        <f>IF(Identificatiegegevens!$B38="","",IF(OR(Identificatiegegevens!$D38="promotor",Identificatiegegevens!$D38="partner"),SUMIF(Tabel4[Opdrachtgevende Partnerorganisatie],Identificatiegegevens!$B38,Tabel4[Aanvaarde kost]),SUMIF(Tabel4[Naam leverancier of onderaannemer],Identificatiegegevens!$B38,Tabel4[Aanvaarde kost])))</f>
        <v/>
      </c>
      <c r="Q38" s="146" t="str">
        <f>IF(Identificatiegegevens!$B38="","",IF(OR(Identificatiegegevens!$D38="promotor",Identificatiegegevens!$D38="partner"),SUMIF(Tabel5[Opdrachtgevende Partnerorganisatie],Identificatiegegevens!$B38,Tabel5[Aanvaarde kost]),SUMIF(Tabel5[Naam leverancier of onderaannemer],Identificatiegegevens!$B38,Tabel5[Aanvaarde kost])))</f>
        <v/>
      </c>
      <c r="R38" s="146" t="str">
        <f>IF(Identificatiegegevens!$B38="","",-SUMIF(Tabel6[Partnerorganisatie],Identificatiegegevens!$B38,Tabel6[Aanvaarde ontvangsten]))</f>
        <v/>
      </c>
      <c r="S38" s="143" t="str">
        <f>IF(Identificatiegegevens!$B38="","",SUM(Identificatiegegevens!$M38:$R38))</f>
        <v/>
      </c>
    </row>
    <row r="39" spans="1:19" ht="15.75" x14ac:dyDescent="0.25">
      <c r="A39" s="136" t="s">
        <v>44</v>
      </c>
      <c r="B39" s="151"/>
      <c r="C39" s="152"/>
      <c r="D39" s="152"/>
      <c r="E39" s="141" t="str" cm="1">
        <f t="array" ref="E39">IF(ISBLANK(Identificatiegegevens!$B39),"",_xlfn.TEXTJOIN("; ",TRUE,_xlfn.UNIQUE(IF(_xlfn.VSTACK(Tabel3[Naam leverancier of onderaannemer],Tabel4[Naam leverancier of onderaannemer],Tabel5[Naam leverancier of onderaannemer])=Identificatiegegevens!$B39,_xlfn.VSTACK(Tabel3[Opdrachtgevende Partnerorganisatie],Tabel4[Opdrachtgevende Partnerorganisatie],Tabel5[Opdrachtgevende Partnerorganisatie]),""))))</f>
        <v/>
      </c>
      <c r="F39" s="145" t="str">
        <f>IF(Identificatiegegevens!$B39="","",SUMIF(Tabel2[Partnerorganisatie],Identificatiegegevens!$B39,Tabel2[Totaal personeelskost]))</f>
        <v/>
      </c>
      <c r="G39" s="145" t="str">
        <f>IF(Identificatiegegevens!$B39="","",Identificatiegegevens!$F39*0.15)</f>
        <v/>
      </c>
      <c r="H39" s="145" t="str">
        <f>IF(Identificatiegegevens!$B39="","",IF(OR(Identificatiegegevens!$D39="promotor",Identificatiegegevens!$D39="partner"),SUMIF(Tabel3[Opdrachtgevende Partnerorganisatie],Identificatiegegevens!$B39,Tabel3[Totaal]),SUMIF(Tabel3[Naam leverancier of onderaannemer],Identificatiegegevens!$B39,Tabel3[Totaal])))</f>
        <v/>
      </c>
      <c r="I39" s="145" t="str">
        <f>IF(Identificatiegegevens!$B39="","",IF(OR(Identificatiegegevens!$D39="promotor",Identificatiegegevens!$D39="partner"),SUMIF(Tabel4[Opdrachtgevende Partnerorganisatie],Identificatiegegevens!$B39,Tabel4[Totaal]),SUMIF(Tabel4[Naam leverancier of onderaannemer],Identificatiegegevens!$B39,Tabel4[Totaal])))</f>
        <v/>
      </c>
      <c r="J39" s="145" t="str">
        <f>IF(Identificatiegegevens!$B39="","",IF(OR(Identificatiegegevens!$D39="promotor",Identificatiegegevens!$D39="partner"),SUMIF(Tabel5[Opdrachtgevende Partnerorganisatie],Identificatiegegevens!$B39,Tabel5[Totaal]),SUMIF(Tabel5[Naam leverancier of onderaannemer],Identificatiegegevens!$B39,Tabel5[Totaal])))</f>
        <v/>
      </c>
      <c r="K39" s="145" t="str">
        <f>IF(Identificatiegegevens!$B39="","",-SUMIF(Tabel6[Partnerorganisatie],Identificatiegegevens!$B39,Tabel6[Bedrag]))</f>
        <v/>
      </c>
      <c r="L39" s="143" t="str">
        <f>IF(Identificatiegegevens!$B39="","",SUM(Identificatiegegevens!$F39:$K39))</f>
        <v/>
      </c>
      <c r="M39" s="146" t="str">
        <f>IF(Identificatiegegevens!$B39="","",SUMIF(Tabel2[Partnerorganisatie],Identificatiegegevens!$B39,Tabel2[Aanvaarde kost]))</f>
        <v/>
      </c>
      <c r="N39" s="146" t="str">
        <f>IF(Identificatiegegevens!$B39="","",Identificatiegegevens!$M39*0.15)</f>
        <v/>
      </c>
      <c r="O39" s="146" t="str">
        <f>IF(Identificatiegegevens!$B39="","",IF(OR(Identificatiegegevens!$D39="promotor",Identificatiegegevens!$D39="partner"),SUMIF(Tabel3[Opdrachtgevende Partnerorganisatie],Identificatiegegevens!$B39,Tabel3[Aanvaarde kost]),SUMIF(Tabel3[Naam leverancier of onderaannemer],Identificatiegegevens!$B39,Tabel3[Aanvaarde kost])))</f>
        <v/>
      </c>
      <c r="P39" s="146" t="str">
        <f>IF(Identificatiegegevens!$B39="","",IF(OR(Identificatiegegevens!$D39="promotor",Identificatiegegevens!$D39="partner"),SUMIF(Tabel4[Opdrachtgevende Partnerorganisatie],Identificatiegegevens!$B39,Tabel4[Aanvaarde kost]),SUMIF(Tabel4[Naam leverancier of onderaannemer],Identificatiegegevens!$B39,Tabel4[Aanvaarde kost])))</f>
        <v/>
      </c>
      <c r="Q39" s="146" t="str">
        <f>IF(Identificatiegegevens!$B39="","",IF(OR(Identificatiegegevens!$D39="promotor",Identificatiegegevens!$D39="partner"),SUMIF(Tabel5[Opdrachtgevende Partnerorganisatie],Identificatiegegevens!$B39,Tabel5[Aanvaarde kost]),SUMIF(Tabel5[Naam leverancier of onderaannemer],Identificatiegegevens!$B39,Tabel5[Aanvaarde kost])))</f>
        <v/>
      </c>
      <c r="R39" s="146" t="str">
        <f>IF(Identificatiegegevens!$B39="","",-SUMIF(Tabel6[Partnerorganisatie],Identificatiegegevens!$B39,Tabel6[Aanvaarde ontvangsten]))</f>
        <v/>
      </c>
      <c r="S39" s="143" t="str">
        <f>IF(Identificatiegegevens!$B39="","",SUM(Identificatiegegevens!$M39:$R39))</f>
        <v/>
      </c>
    </row>
    <row r="40" spans="1:19" ht="15.75" x14ac:dyDescent="0.25">
      <c r="A40" s="136" t="s">
        <v>45</v>
      </c>
      <c r="B40" s="149"/>
      <c r="C40" s="150"/>
      <c r="D40" s="150"/>
      <c r="E40" s="141" t="str" cm="1">
        <f t="array" ref="E40">IF(ISBLANK(Identificatiegegevens!$B40),"",_xlfn.TEXTJOIN("; ",TRUE,_xlfn.UNIQUE(IF(_xlfn.VSTACK(Tabel3[Naam leverancier of onderaannemer],Tabel4[Naam leverancier of onderaannemer],Tabel5[Naam leverancier of onderaannemer])=Identificatiegegevens!$B40,_xlfn.VSTACK(Tabel3[Opdrachtgevende Partnerorganisatie],Tabel4[Opdrachtgevende Partnerorganisatie],Tabel5[Opdrachtgevende Partnerorganisatie]),""))))</f>
        <v/>
      </c>
      <c r="F40" s="145" t="str">
        <f>IF(Identificatiegegevens!$B40="","",SUMIF(Tabel2[Partnerorganisatie],Identificatiegegevens!$B40,Tabel2[Totaal personeelskost]))</f>
        <v/>
      </c>
      <c r="G40" s="145" t="str">
        <f>IF(Identificatiegegevens!$B40="","",Identificatiegegevens!$F40*0.15)</f>
        <v/>
      </c>
      <c r="H40" s="145" t="str">
        <f>IF(Identificatiegegevens!$B40="","",IF(OR(Identificatiegegevens!$D40="promotor",Identificatiegegevens!$D40="partner"),SUMIF(Tabel3[Opdrachtgevende Partnerorganisatie],Identificatiegegevens!$B40,Tabel3[Totaal]),SUMIF(Tabel3[Naam leverancier of onderaannemer],Identificatiegegevens!$B40,Tabel3[Totaal])))</f>
        <v/>
      </c>
      <c r="I40" s="145" t="str">
        <f>IF(Identificatiegegevens!$B40="","",IF(OR(Identificatiegegevens!$D40="promotor",Identificatiegegevens!$D40="partner"),SUMIF(Tabel4[Opdrachtgevende Partnerorganisatie],Identificatiegegevens!$B40,Tabel4[Totaal]),SUMIF(Tabel4[Naam leverancier of onderaannemer],Identificatiegegevens!$B40,Tabel4[Totaal])))</f>
        <v/>
      </c>
      <c r="J40" s="145" t="str">
        <f>IF(Identificatiegegevens!$B40="","",IF(OR(Identificatiegegevens!$D40="promotor",Identificatiegegevens!$D40="partner"),SUMIF(Tabel5[Opdrachtgevende Partnerorganisatie],Identificatiegegevens!$B40,Tabel5[Totaal]),SUMIF(Tabel5[Naam leverancier of onderaannemer],Identificatiegegevens!$B40,Tabel5[Totaal])))</f>
        <v/>
      </c>
      <c r="K40" s="145" t="str">
        <f>IF(Identificatiegegevens!$B40="","",-SUMIF(Tabel6[Partnerorganisatie],Identificatiegegevens!$B40,Tabel6[Bedrag]))</f>
        <v/>
      </c>
      <c r="L40" s="143" t="str">
        <f>IF(Identificatiegegevens!$B40="","",SUM(Identificatiegegevens!$F40:$K40))</f>
        <v/>
      </c>
      <c r="M40" s="146" t="str">
        <f>IF(Identificatiegegevens!$B40="","",SUMIF(Tabel2[Partnerorganisatie],Identificatiegegevens!$B40,Tabel2[Aanvaarde kost]))</f>
        <v/>
      </c>
      <c r="N40" s="146" t="str">
        <f>IF(Identificatiegegevens!$B40="","",Identificatiegegevens!$M40*0.15)</f>
        <v/>
      </c>
      <c r="O40" s="146" t="str">
        <f>IF(Identificatiegegevens!$B40="","",IF(OR(Identificatiegegevens!$D40="promotor",Identificatiegegevens!$D40="partner"),SUMIF(Tabel3[Opdrachtgevende Partnerorganisatie],Identificatiegegevens!$B40,Tabel3[Aanvaarde kost]),SUMIF(Tabel3[Naam leverancier of onderaannemer],Identificatiegegevens!$B40,Tabel3[Aanvaarde kost])))</f>
        <v/>
      </c>
      <c r="P40" s="146" t="str">
        <f>IF(Identificatiegegevens!$B40="","",IF(OR(Identificatiegegevens!$D40="promotor",Identificatiegegevens!$D40="partner"),SUMIF(Tabel4[Opdrachtgevende Partnerorganisatie],Identificatiegegevens!$B40,Tabel4[Aanvaarde kost]),SUMIF(Tabel4[Naam leverancier of onderaannemer],Identificatiegegevens!$B40,Tabel4[Aanvaarde kost])))</f>
        <v/>
      </c>
      <c r="Q40" s="146" t="str">
        <f>IF(Identificatiegegevens!$B40="","",IF(OR(Identificatiegegevens!$D40="promotor",Identificatiegegevens!$D40="partner"),SUMIF(Tabel5[Opdrachtgevende Partnerorganisatie],Identificatiegegevens!$B40,Tabel5[Aanvaarde kost]),SUMIF(Tabel5[Naam leverancier of onderaannemer],Identificatiegegevens!$B40,Tabel5[Aanvaarde kost])))</f>
        <v/>
      </c>
      <c r="R40" s="146" t="str">
        <f>IF(Identificatiegegevens!$B40="","",-SUMIF(Tabel6[Partnerorganisatie],Identificatiegegevens!$B40,Tabel6[Aanvaarde ontvangsten]))</f>
        <v/>
      </c>
      <c r="S40" s="143" t="str">
        <f>IF(Identificatiegegevens!$B40="","",SUM(Identificatiegegevens!$M40:$R40))</f>
        <v/>
      </c>
    </row>
    <row r="41" spans="1:19" ht="15.75" x14ac:dyDescent="0.25">
      <c r="A41" s="136" t="s">
        <v>46</v>
      </c>
      <c r="B41" s="151"/>
      <c r="C41" s="152"/>
      <c r="D41" s="152"/>
      <c r="E41" s="141" t="str" cm="1">
        <f t="array" ref="E41">IF(ISBLANK(Identificatiegegevens!$B41),"",_xlfn.TEXTJOIN("; ",TRUE,_xlfn.UNIQUE(IF(_xlfn.VSTACK(Tabel3[Naam leverancier of onderaannemer],Tabel4[Naam leverancier of onderaannemer],Tabel5[Naam leverancier of onderaannemer])=Identificatiegegevens!$B41,_xlfn.VSTACK(Tabel3[Opdrachtgevende Partnerorganisatie],Tabel4[Opdrachtgevende Partnerorganisatie],Tabel5[Opdrachtgevende Partnerorganisatie]),""))))</f>
        <v/>
      </c>
      <c r="F41" s="145" t="str">
        <f>IF(Identificatiegegevens!$B41="","",SUMIF(Tabel2[Partnerorganisatie],Identificatiegegevens!$B41,Tabel2[Totaal personeelskost]))</f>
        <v/>
      </c>
      <c r="G41" s="145" t="str">
        <f>IF(Identificatiegegevens!$B41="","",Identificatiegegevens!$F41*0.15)</f>
        <v/>
      </c>
      <c r="H41" s="145" t="str">
        <f>IF(Identificatiegegevens!$B41="","",IF(OR(Identificatiegegevens!$D41="promotor",Identificatiegegevens!$D41="partner"),SUMIF(Tabel3[Opdrachtgevende Partnerorganisatie],Identificatiegegevens!$B41,Tabel3[Totaal]),SUMIF(Tabel3[Naam leverancier of onderaannemer],Identificatiegegevens!$B41,Tabel3[Totaal])))</f>
        <v/>
      </c>
      <c r="I41" s="145" t="str">
        <f>IF(Identificatiegegevens!$B41="","",IF(OR(Identificatiegegevens!$D41="promotor",Identificatiegegevens!$D41="partner"),SUMIF(Tabel4[Opdrachtgevende Partnerorganisatie],Identificatiegegevens!$B41,Tabel4[Totaal]),SUMIF(Tabel4[Naam leverancier of onderaannemer],Identificatiegegevens!$B41,Tabel4[Totaal])))</f>
        <v/>
      </c>
      <c r="J41" s="145" t="str">
        <f>IF(Identificatiegegevens!$B41="","",IF(OR(Identificatiegegevens!$D41="promotor",Identificatiegegevens!$D41="partner"),SUMIF(Tabel5[Opdrachtgevende Partnerorganisatie],Identificatiegegevens!$B41,Tabel5[Totaal]),SUMIF(Tabel5[Naam leverancier of onderaannemer],Identificatiegegevens!$B41,Tabel5[Totaal])))</f>
        <v/>
      </c>
      <c r="K41" s="145" t="str">
        <f>IF(Identificatiegegevens!$B41="","",-SUMIF(Tabel6[Partnerorganisatie],Identificatiegegevens!$B41,Tabel6[Bedrag]))</f>
        <v/>
      </c>
      <c r="L41" s="143" t="str">
        <f>IF(Identificatiegegevens!$B41="","",SUM(Identificatiegegevens!$F41:$K41))</f>
        <v/>
      </c>
      <c r="M41" s="146" t="str">
        <f>IF(Identificatiegegevens!$B41="","",SUMIF(Tabel2[Partnerorganisatie],Identificatiegegevens!$B41,Tabel2[Aanvaarde kost]))</f>
        <v/>
      </c>
      <c r="N41" s="146" t="str">
        <f>IF(Identificatiegegevens!$B41="","",Identificatiegegevens!$M41*0.15)</f>
        <v/>
      </c>
      <c r="O41" s="146" t="str">
        <f>IF(Identificatiegegevens!$B41="","",IF(OR(Identificatiegegevens!$D41="promotor",Identificatiegegevens!$D41="partner"),SUMIF(Tabel3[Opdrachtgevende Partnerorganisatie],Identificatiegegevens!$B41,Tabel3[Aanvaarde kost]),SUMIF(Tabel3[Naam leverancier of onderaannemer],Identificatiegegevens!$B41,Tabel3[Aanvaarde kost])))</f>
        <v/>
      </c>
      <c r="P41" s="146" t="str">
        <f>IF(Identificatiegegevens!$B41="","",IF(OR(Identificatiegegevens!$D41="promotor",Identificatiegegevens!$D41="partner"),SUMIF(Tabel4[Opdrachtgevende Partnerorganisatie],Identificatiegegevens!$B41,Tabel4[Aanvaarde kost]),SUMIF(Tabel4[Naam leverancier of onderaannemer],Identificatiegegevens!$B41,Tabel4[Aanvaarde kost])))</f>
        <v/>
      </c>
      <c r="Q41" s="146" t="str">
        <f>IF(Identificatiegegevens!$B41="","",IF(OR(Identificatiegegevens!$D41="promotor",Identificatiegegevens!$D41="partner"),SUMIF(Tabel5[Opdrachtgevende Partnerorganisatie],Identificatiegegevens!$B41,Tabel5[Aanvaarde kost]),SUMIF(Tabel5[Naam leverancier of onderaannemer],Identificatiegegevens!$B41,Tabel5[Aanvaarde kost])))</f>
        <v/>
      </c>
      <c r="R41" s="146" t="str">
        <f>IF(Identificatiegegevens!$B41="","",-SUMIF(Tabel6[Partnerorganisatie],Identificatiegegevens!$B41,Tabel6[Aanvaarde ontvangsten]))</f>
        <v/>
      </c>
      <c r="S41" s="143" t="str">
        <f>IF(Identificatiegegevens!$B41="","",SUM(Identificatiegegevens!$M41:$R41))</f>
        <v/>
      </c>
    </row>
    <row r="42" spans="1:19" ht="15.75" x14ac:dyDescent="0.25">
      <c r="A42" s="136" t="s">
        <v>47</v>
      </c>
      <c r="B42" s="149"/>
      <c r="C42" s="150"/>
      <c r="D42" s="150"/>
      <c r="E42" s="141" t="str" cm="1">
        <f t="array" ref="E42">IF(ISBLANK(Identificatiegegevens!$B42),"",_xlfn.TEXTJOIN("; ",TRUE,_xlfn.UNIQUE(IF(_xlfn.VSTACK(Tabel3[Naam leverancier of onderaannemer],Tabel4[Naam leverancier of onderaannemer],Tabel5[Naam leverancier of onderaannemer])=Identificatiegegevens!$B42,_xlfn.VSTACK(Tabel3[Opdrachtgevende Partnerorganisatie],Tabel4[Opdrachtgevende Partnerorganisatie],Tabel5[Opdrachtgevende Partnerorganisatie]),""))))</f>
        <v/>
      </c>
      <c r="F42" s="145" t="str">
        <f>IF(Identificatiegegevens!$B42="","",SUMIF(Tabel2[Partnerorganisatie],Identificatiegegevens!$B42,Tabel2[Totaal personeelskost]))</f>
        <v/>
      </c>
      <c r="G42" s="145" t="str">
        <f>IF(Identificatiegegevens!$B42="","",Identificatiegegevens!$F42*0.15)</f>
        <v/>
      </c>
      <c r="H42" s="145" t="str">
        <f>IF(Identificatiegegevens!$B42="","",IF(OR(Identificatiegegevens!$D42="promotor",Identificatiegegevens!$D42="partner"),SUMIF(Tabel3[Opdrachtgevende Partnerorganisatie],Identificatiegegevens!$B42,Tabel3[Totaal]),SUMIF(Tabel3[Naam leverancier of onderaannemer],Identificatiegegevens!$B42,Tabel3[Totaal])))</f>
        <v/>
      </c>
      <c r="I42" s="145" t="str">
        <f>IF(Identificatiegegevens!$B42="","",IF(OR(Identificatiegegevens!$D42="promotor",Identificatiegegevens!$D42="partner"),SUMIF(Tabel4[Opdrachtgevende Partnerorganisatie],Identificatiegegevens!$B42,Tabel4[Totaal]),SUMIF(Tabel4[Naam leverancier of onderaannemer],Identificatiegegevens!$B42,Tabel4[Totaal])))</f>
        <v/>
      </c>
      <c r="J42" s="145" t="str">
        <f>IF(Identificatiegegevens!$B42="","",IF(OR(Identificatiegegevens!$D42="promotor",Identificatiegegevens!$D42="partner"),SUMIF(Tabel5[Opdrachtgevende Partnerorganisatie],Identificatiegegevens!$B42,Tabel5[Totaal]),SUMIF(Tabel5[Naam leverancier of onderaannemer],Identificatiegegevens!$B42,Tabel5[Totaal])))</f>
        <v/>
      </c>
      <c r="K42" s="145" t="str">
        <f>IF(Identificatiegegevens!$B42="","",-SUMIF(Tabel6[Partnerorganisatie],Identificatiegegevens!$B42,Tabel6[Bedrag]))</f>
        <v/>
      </c>
      <c r="L42" s="143" t="str">
        <f>IF(Identificatiegegevens!$B42="","",SUM(Identificatiegegevens!$F42:$K42))</f>
        <v/>
      </c>
      <c r="M42" s="146" t="str">
        <f>IF(Identificatiegegevens!$B42="","",SUMIF(Tabel2[Partnerorganisatie],Identificatiegegevens!$B42,Tabel2[Aanvaarde kost]))</f>
        <v/>
      </c>
      <c r="N42" s="146" t="str">
        <f>IF(Identificatiegegevens!$B42="","",Identificatiegegevens!$M42*0.15)</f>
        <v/>
      </c>
      <c r="O42" s="146" t="str">
        <f>IF(Identificatiegegevens!$B42="","",IF(OR(Identificatiegegevens!$D42="promotor",Identificatiegegevens!$D42="partner"),SUMIF(Tabel3[Opdrachtgevende Partnerorganisatie],Identificatiegegevens!$B42,Tabel3[Aanvaarde kost]),SUMIF(Tabel3[Naam leverancier of onderaannemer],Identificatiegegevens!$B42,Tabel3[Aanvaarde kost])))</f>
        <v/>
      </c>
      <c r="P42" s="146" t="str">
        <f>IF(Identificatiegegevens!$B42="","",IF(OR(Identificatiegegevens!$D42="promotor",Identificatiegegevens!$D42="partner"),SUMIF(Tabel4[Opdrachtgevende Partnerorganisatie],Identificatiegegevens!$B42,Tabel4[Aanvaarde kost]),SUMIF(Tabel4[Naam leverancier of onderaannemer],Identificatiegegevens!$B42,Tabel4[Aanvaarde kost])))</f>
        <v/>
      </c>
      <c r="Q42" s="146" t="str">
        <f>IF(Identificatiegegevens!$B42="","",IF(OR(Identificatiegegevens!$D42="promotor",Identificatiegegevens!$D42="partner"),SUMIF(Tabel5[Opdrachtgevende Partnerorganisatie],Identificatiegegevens!$B42,Tabel5[Aanvaarde kost]),SUMIF(Tabel5[Naam leverancier of onderaannemer],Identificatiegegevens!$B42,Tabel5[Aanvaarde kost])))</f>
        <v/>
      </c>
      <c r="R42" s="146" t="str">
        <f>IF(Identificatiegegevens!$B42="","",-SUMIF(Tabel6[Partnerorganisatie],Identificatiegegevens!$B42,Tabel6[Aanvaarde ontvangsten]))</f>
        <v/>
      </c>
      <c r="S42" s="143" t="str">
        <f>IF(Identificatiegegevens!$B42="","",SUM(Identificatiegegevens!$M42:$R42))</f>
        <v/>
      </c>
    </row>
    <row r="43" spans="1:19" ht="15.75" x14ac:dyDescent="0.25">
      <c r="A43" s="136" t="s">
        <v>48</v>
      </c>
      <c r="B43" s="151"/>
      <c r="C43" s="152"/>
      <c r="D43" s="152"/>
      <c r="E43" s="141" t="str" cm="1">
        <f t="array" ref="E43">IF(ISBLANK(Identificatiegegevens!$B43),"",_xlfn.TEXTJOIN("; ",TRUE,_xlfn.UNIQUE(IF(_xlfn.VSTACK(Tabel3[Naam leverancier of onderaannemer],Tabel4[Naam leverancier of onderaannemer],Tabel5[Naam leverancier of onderaannemer])=Identificatiegegevens!$B43,_xlfn.VSTACK(Tabel3[Opdrachtgevende Partnerorganisatie],Tabel4[Opdrachtgevende Partnerorganisatie],Tabel5[Opdrachtgevende Partnerorganisatie]),""))))</f>
        <v/>
      </c>
      <c r="F43" s="145" t="str">
        <f>IF(Identificatiegegevens!$B43="","",SUMIF(Tabel2[Partnerorganisatie],Identificatiegegevens!$B43,Tabel2[Totaal personeelskost]))</f>
        <v/>
      </c>
      <c r="G43" s="145" t="str">
        <f>IF(Identificatiegegevens!$B43="","",Identificatiegegevens!$F43*0.15)</f>
        <v/>
      </c>
      <c r="H43" s="145" t="str">
        <f>IF(Identificatiegegevens!$B43="","",IF(OR(Identificatiegegevens!$D43="promotor",Identificatiegegevens!$D43="partner"),SUMIF(Tabel3[Opdrachtgevende Partnerorganisatie],Identificatiegegevens!$B43,Tabel3[Totaal]),SUMIF(Tabel3[Naam leverancier of onderaannemer],Identificatiegegevens!$B43,Tabel3[Totaal])))</f>
        <v/>
      </c>
      <c r="I43" s="145" t="str">
        <f>IF(Identificatiegegevens!$B43="","",IF(OR(Identificatiegegevens!$D43="promotor",Identificatiegegevens!$D43="partner"),SUMIF(Tabel4[Opdrachtgevende Partnerorganisatie],Identificatiegegevens!$B43,Tabel4[Totaal]),SUMIF(Tabel4[Naam leverancier of onderaannemer],Identificatiegegevens!$B43,Tabel4[Totaal])))</f>
        <v/>
      </c>
      <c r="J43" s="145" t="str">
        <f>IF(Identificatiegegevens!$B43="","",IF(OR(Identificatiegegevens!$D43="promotor",Identificatiegegevens!$D43="partner"),SUMIF(Tabel5[Opdrachtgevende Partnerorganisatie],Identificatiegegevens!$B43,Tabel5[Totaal]),SUMIF(Tabel5[Naam leverancier of onderaannemer],Identificatiegegevens!$B43,Tabel5[Totaal])))</f>
        <v/>
      </c>
      <c r="K43" s="145" t="str">
        <f>IF(Identificatiegegevens!$B43="","",-SUMIF(Tabel6[Partnerorganisatie],Identificatiegegevens!$B43,Tabel6[Bedrag]))</f>
        <v/>
      </c>
      <c r="L43" s="143" t="str">
        <f>IF(Identificatiegegevens!$B43="","",SUM(Identificatiegegevens!$F43:$K43))</f>
        <v/>
      </c>
      <c r="M43" s="146" t="str">
        <f>IF(Identificatiegegevens!$B43="","",SUMIF(Tabel2[Partnerorganisatie],Identificatiegegevens!$B43,Tabel2[Aanvaarde kost]))</f>
        <v/>
      </c>
      <c r="N43" s="146" t="str">
        <f>IF(Identificatiegegevens!$B43="","",Identificatiegegevens!$M43*0.15)</f>
        <v/>
      </c>
      <c r="O43" s="146" t="str">
        <f>IF(Identificatiegegevens!$B43="","",IF(OR(Identificatiegegevens!$D43="promotor",Identificatiegegevens!$D43="partner"),SUMIF(Tabel3[Opdrachtgevende Partnerorganisatie],Identificatiegegevens!$B43,Tabel3[Aanvaarde kost]),SUMIF(Tabel3[Naam leverancier of onderaannemer],Identificatiegegevens!$B43,Tabel3[Aanvaarde kost])))</f>
        <v/>
      </c>
      <c r="P43" s="146" t="str">
        <f>IF(Identificatiegegevens!$B43="","",IF(OR(Identificatiegegevens!$D43="promotor",Identificatiegegevens!$D43="partner"),SUMIF(Tabel4[Opdrachtgevende Partnerorganisatie],Identificatiegegevens!$B43,Tabel4[Aanvaarde kost]),SUMIF(Tabel4[Naam leverancier of onderaannemer],Identificatiegegevens!$B43,Tabel4[Aanvaarde kost])))</f>
        <v/>
      </c>
      <c r="Q43" s="146" t="str">
        <f>IF(Identificatiegegevens!$B43="","",IF(OR(Identificatiegegevens!$D43="promotor",Identificatiegegevens!$D43="partner"),SUMIF(Tabel5[Opdrachtgevende Partnerorganisatie],Identificatiegegevens!$B43,Tabel5[Aanvaarde kost]),SUMIF(Tabel5[Naam leverancier of onderaannemer],Identificatiegegevens!$B43,Tabel5[Aanvaarde kost])))</f>
        <v/>
      </c>
      <c r="R43" s="146" t="str">
        <f>IF(Identificatiegegevens!$B43="","",-SUMIF(Tabel6[Partnerorganisatie],Identificatiegegevens!$B43,Tabel6[Aanvaarde ontvangsten]))</f>
        <v/>
      </c>
      <c r="S43" s="143" t="str">
        <f>IF(Identificatiegegevens!$B43="","",SUM(Identificatiegegevens!$M43:$R43))</f>
        <v/>
      </c>
    </row>
    <row r="44" spans="1:19" ht="15.75" x14ac:dyDescent="0.25">
      <c r="A44" s="136" t="s">
        <v>49</v>
      </c>
      <c r="B44" s="149"/>
      <c r="C44" s="150"/>
      <c r="D44" s="150"/>
      <c r="E44" s="141" t="str" cm="1">
        <f t="array" ref="E44">IF(ISBLANK(Identificatiegegevens!$B44),"",_xlfn.TEXTJOIN("; ",TRUE,_xlfn.UNIQUE(IF(_xlfn.VSTACK(Tabel3[Naam leverancier of onderaannemer],Tabel4[Naam leverancier of onderaannemer],Tabel5[Naam leverancier of onderaannemer])=Identificatiegegevens!$B44,_xlfn.VSTACK(Tabel3[Opdrachtgevende Partnerorganisatie],Tabel4[Opdrachtgevende Partnerorganisatie],Tabel5[Opdrachtgevende Partnerorganisatie]),""))))</f>
        <v/>
      </c>
      <c r="F44" s="145" t="str">
        <f>IF(Identificatiegegevens!$B44="","",SUMIF(Tabel2[Partnerorganisatie],Identificatiegegevens!$B44,Tabel2[Totaal personeelskost]))</f>
        <v/>
      </c>
      <c r="G44" s="145" t="str">
        <f>IF(Identificatiegegevens!$B44="","",Identificatiegegevens!$F44*0.15)</f>
        <v/>
      </c>
      <c r="H44" s="145" t="str">
        <f>IF(Identificatiegegevens!$B44="","",IF(OR(Identificatiegegevens!$D44="promotor",Identificatiegegevens!$D44="partner"),SUMIF(Tabel3[Opdrachtgevende Partnerorganisatie],Identificatiegegevens!$B44,Tabel3[Totaal]),SUMIF(Tabel3[Naam leverancier of onderaannemer],Identificatiegegevens!$B44,Tabel3[Totaal])))</f>
        <v/>
      </c>
      <c r="I44" s="145" t="str">
        <f>IF(Identificatiegegevens!$B44="","",IF(OR(Identificatiegegevens!$D44="promotor",Identificatiegegevens!$D44="partner"),SUMIF(Tabel4[Opdrachtgevende Partnerorganisatie],Identificatiegegevens!$B44,Tabel4[Totaal]),SUMIF(Tabel4[Naam leverancier of onderaannemer],Identificatiegegevens!$B44,Tabel4[Totaal])))</f>
        <v/>
      </c>
      <c r="J44" s="145" t="str">
        <f>IF(Identificatiegegevens!$B44="","",IF(OR(Identificatiegegevens!$D44="promotor",Identificatiegegevens!$D44="partner"),SUMIF(Tabel5[Opdrachtgevende Partnerorganisatie],Identificatiegegevens!$B44,Tabel5[Totaal]),SUMIF(Tabel5[Naam leverancier of onderaannemer],Identificatiegegevens!$B44,Tabel5[Totaal])))</f>
        <v/>
      </c>
      <c r="K44" s="145" t="str">
        <f>IF(Identificatiegegevens!$B44="","",-SUMIF(Tabel6[Partnerorganisatie],Identificatiegegevens!$B44,Tabel6[Bedrag]))</f>
        <v/>
      </c>
      <c r="L44" s="143" t="str">
        <f>IF(Identificatiegegevens!$B44="","",SUM(Identificatiegegevens!$F44:$K44))</f>
        <v/>
      </c>
      <c r="M44" s="146" t="str">
        <f>IF(Identificatiegegevens!$B44="","",SUMIF(Tabel2[Partnerorganisatie],Identificatiegegevens!$B44,Tabel2[Aanvaarde kost]))</f>
        <v/>
      </c>
      <c r="N44" s="146" t="str">
        <f>IF(Identificatiegegevens!$B44="","",Identificatiegegevens!$M44*0.15)</f>
        <v/>
      </c>
      <c r="O44" s="146" t="str">
        <f>IF(Identificatiegegevens!$B44="","",IF(OR(Identificatiegegevens!$D44="promotor",Identificatiegegevens!$D44="partner"),SUMIF(Tabel3[Opdrachtgevende Partnerorganisatie],Identificatiegegevens!$B44,Tabel3[Aanvaarde kost]),SUMIF(Tabel3[Naam leverancier of onderaannemer],Identificatiegegevens!$B44,Tabel3[Aanvaarde kost])))</f>
        <v/>
      </c>
      <c r="P44" s="146" t="str">
        <f>IF(Identificatiegegevens!$B44="","",IF(OR(Identificatiegegevens!$D44="promotor",Identificatiegegevens!$D44="partner"),SUMIF(Tabel4[Opdrachtgevende Partnerorganisatie],Identificatiegegevens!$B44,Tabel4[Aanvaarde kost]),SUMIF(Tabel4[Naam leverancier of onderaannemer],Identificatiegegevens!$B44,Tabel4[Aanvaarde kost])))</f>
        <v/>
      </c>
      <c r="Q44" s="146" t="str">
        <f>IF(Identificatiegegevens!$B44="","",IF(OR(Identificatiegegevens!$D44="promotor",Identificatiegegevens!$D44="partner"),SUMIF(Tabel5[Opdrachtgevende Partnerorganisatie],Identificatiegegevens!$B44,Tabel5[Aanvaarde kost]),SUMIF(Tabel5[Naam leverancier of onderaannemer],Identificatiegegevens!$B44,Tabel5[Aanvaarde kost])))</f>
        <v/>
      </c>
      <c r="R44" s="146" t="str">
        <f>IF(Identificatiegegevens!$B44="","",-SUMIF(Tabel6[Partnerorganisatie],Identificatiegegevens!$B44,Tabel6[Aanvaarde ontvangsten]))</f>
        <v/>
      </c>
      <c r="S44" s="143" t="str">
        <f>IF(Identificatiegegevens!$B44="","",SUM(Identificatiegegevens!$M44:$R44))</f>
        <v/>
      </c>
    </row>
    <row r="45" spans="1:19" ht="15.75" x14ac:dyDescent="0.25">
      <c r="A45" s="136" t="s">
        <v>50</v>
      </c>
      <c r="B45" s="151"/>
      <c r="C45" s="152"/>
      <c r="D45" s="152"/>
      <c r="E45" s="141" t="str" cm="1">
        <f t="array" ref="E45">IF(ISBLANK(Identificatiegegevens!$B45),"",_xlfn.TEXTJOIN("; ",TRUE,_xlfn.UNIQUE(IF(_xlfn.VSTACK(Tabel3[Naam leverancier of onderaannemer],Tabel4[Naam leverancier of onderaannemer],Tabel5[Naam leverancier of onderaannemer])=Identificatiegegevens!$B45,_xlfn.VSTACK(Tabel3[Opdrachtgevende Partnerorganisatie],Tabel4[Opdrachtgevende Partnerorganisatie],Tabel5[Opdrachtgevende Partnerorganisatie]),""))))</f>
        <v/>
      </c>
      <c r="F45" s="145" t="str">
        <f>IF(Identificatiegegevens!$B45="","",SUMIF(Tabel2[Partnerorganisatie],Identificatiegegevens!$B45,Tabel2[Totaal personeelskost]))</f>
        <v/>
      </c>
      <c r="G45" s="145" t="str">
        <f>IF(Identificatiegegevens!$B45="","",Identificatiegegevens!$F45*0.15)</f>
        <v/>
      </c>
      <c r="H45" s="145" t="str">
        <f>IF(Identificatiegegevens!$B45="","",IF(OR(Identificatiegegevens!$D45="promotor",Identificatiegegevens!$D45="partner"),SUMIF(Tabel3[Opdrachtgevende Partnerorganisatie],Identificatiegegevens!$B45,Tabel3[Totaal]),SUMIF(Tabel3[Naam leverancier of onderaannemer],Identificatiegegevens!$B45,Tabel3[Totaal])))</f>
        <v/>
      </c>
      <c r="I45" s="145" t="str">
        <f>IF(Identificatiegegevens!$B45="","",IF(OR(Identificatiegegevens!$D45="promotor",Identificatiegegevens!$D45="partner"),SUMIF(Tabel4[Opdrachtgevende Partnerorganisatie],Identificatiegegevens!$B45,Tabel4[Totaal]),SUMIF(Tabel4[Naam leverancier of onderaannemer],Identificatiegegevens!$B45,Tabel4[Totaal])))</f>
        <v/>
      </c>
      <c r="J45" s="145" t="str">
        <f>IF(Identificatiegegevens!$B45="","",IF(OR(Identificatiegegevens!$D45="promotor",Identificatiegegevens!$D45="partner"),SUMIF(Tabel5[Opdrachtgevende Partnerorganisatie],Identificatiegegevens!$B45,Tabel5[Totaal]),SUMIF(Tabel5[Naam leverancier of onderaannemer],Identificatiegegevens!$B45,Tabel5[Totaal])))</f>
        <v/>
      </c>
      <c r="K45" s="145" t="str">
        <f>IF(Identificatiegegevens!$B45="","",-SUMIF(Tabel6[Partnerorganisatie],Identificatiegegevens!$B45,Tabel6[Bedrag]))</f>
        <v/>
      </c>
      <c r="L45" s="143" t="str">
        <f>IF(Identificatiegegevens!$B45="","",SUM(Identificatiegegevens!$F45:$K45))</f>
        <v/>
      </c>
      <c r="M45" s="146" t="str">
        <f>IF(Identificatiegegevens!$B45="","",SUMIF(Tabel2[Partnerorganisatie],Identificatiegegevens!$B45,Tabel2[Aanvaarde kost]))</f>
        <v/>
      </c>
      <c r="N45" s="146" t="str">
        <f>IF(Identificatiegegevens!$B45="","",Identificatiegegevens!$M45*0.15)</f>
        <v/>
      </c>
      <c r="O45" s="146" t="str">
        <f>IF(Identificatiegegevens!$B45="","",IF(OR(Identificatiegegevens!$D45="promotor",Identificatiegegevens!$D45="partner"),SUMIF(Tabel3[Opdrachtgevende Partnerorganisatie],Identificatiegegevens!$B45,Tabel3[Aanvaarde kost]),SUMIF(Tabel3[Naam leverancier of onderaannemer],Identificatiegegevens!$B45,Tabel3[Aanvaarde kost])))</f>
        <v/>
      </c>
      <c r="P45" s="146" t="str">
        <f>IF(Identificatiegegevens!$B45="","",IF(OR(Identificatiegegevens!$D45="promotor",Identificatiegegevens!$D45="partner"),SUMIF(Tabel4[Opdrachtgevende Partnerorganisatie],Identificatiegegevens!$B45,Tabel4[Aanvaarde kost]),SUMIF(Tabel4[Naam leverancier of onderaannemer],Identificatiegegevens!$B45,Tabel4[Aanvaarde kost])))</f>
        <v/>
      </c>
      <c r="Q45" s="146" t="str">
        <f>IF(Identificatiegegevens!$B45="","",IF(OR(Identificatiegegevens!$D45="promotor",Identificatiegegevens!$D45="partner"),SUMIF(Tabel5[Opdrachtgevende Partnerorganisatie],Identificatiegegevens!$B45,Tabel5[Aanvaarde kost]),SUMIF(Tabel5[Naam leverancier of onderaannemer],Identificatiegegevens!$B45,Tabel5[Aanvaarde kost])))</f>
        <v/>
      </c>
      <c r="R45" s="146" t="str">
        <f>IF(Identificatiegegevens!$B45="","",-SUMIF(Tabel6[Partnerorganisatie],Identificatiegegevens!$B45,Tabel6[Aanvaarde ontvangsten]))</f>
        <v/>
      </c>
      <c r="S45" s="143" t="str">
        <f>IF(Identificatiegegevens!$B45="","",SUM(Identificatiegegevens!$M45:$R45))</f>
        <v/>
      </c>
    </row>
    <row r="46" spans="1:19" ht="15.75" x14ac:dyDescent="0.25">
      <c r="A46" s="136" t="s">
        <v>51</v>
      </c>
      <c r="B46" s="149"/>
      <c r="C46" s="150"/>
      <c r="D46" s="150"/>
      <c r="E46" s="141" t="str" cm="1">
        <f t="array" ref="E46">IF(ISBLANK(Identificatiegegevens!$B46),"",_xlfn.TEXTJOIN("; ",TRUE,_xlfn.UNIQUE(IF(_xlfn.VSTACK(Tabel3[Naam leverancier of onderaannemer],Tabel4[Naam leverancier of onderaannemer],Tabel5[Naam leverancier of onderaannemer])=Identificatiegegevens!$B46,_xlfn.VSTACK(Tabel3[Opdrachtgevende Partnerorganisatie],Tabel4[Opdrachtgevende Partnerorganisatie],Tabel5[Opdrachtgevende Partnerorganisatie]),""))))</f>
        <v/>
      </c>
      <c r="F46" s="145" t="str">
        <f>IF(Identificatiegegevens!$B46="","",SUMIF(Tabel2[Partnerorganisatie],Identificatiegegevens!$B46,Tabel2[Totaal personeelskost]))</f>
        <v/>
      </c>
      <c r="G46" s="145" t="str">
        <f>IF(Identificatiegegevens!$B46="","",Identificatiegegevens!$F46*0.15)</f>
        <v/>
      </c>
      <c r="H46" s="145" t="str">
        <f>IF(Identificatiegegevens!$B46="","",IF(OR(Identificatiegegevens!$D46="promotor",Identificatiegegevens!$D46="partner"),SUMIF(Tabel3[Opdrachtgevende Partnerorganisatie],Identificatiegegevens!$B46,Tabel3[Totaal]),SUMIF(Tabel3[Naam leverancier of onderaannemer],Identificatiegegevens!$B46,Tabel3[Totaal])))</f>
        <v/>
      </c>
      <c r="I46" s="145" t="str">
        <f>IF(Identificatiegegevens!$B46="","",IF(OR(Identificatiegegevens!$D46="promotor",Identificatiegegevens!$D46="partner"),SUMIF(Tabel4[Opdrachtgevende Partnerorganisatie],Identificatiegegevens!$B46,Tabel4[Totaal]),SUMIF(Tabel4[Naam leverancier of onderaannemer],Identificatiegegevens!$B46,Tabel4[Totaal])))</f>
        <v/>
      </c>
      <c r="J46" s="145" t="str">
        <f>IF(Identificatiegegevens!$B46="","",IF(OR(Identificatiegegevens!$D46="promotor",Identificatiegegevens!$D46="partner"),SUMIF(Tabel5[Opdrachtgevende Partnerorganisatie],Identificatiegegevens!$B46,Tabel5[Totaal]),SUMIF(Tabel5[Naam leverancier of onderaannemer],Identificatiegegevens!$B46,Tabel5[Totaal])))</f>
        <v/>
      </c>
      <c r="K46" s="145" t="str">
        <f>IF(Identificatiegegevens!$B46="","",-SUMIF(Tabel6[Partnerorganisatie],Identificatiegegevens!$B46,Tabel6[Bedrag]))</f>
        <v/>
      </c>
      <c r="L46" s="143" t="str">
        <f>IF(Identificatiegegevens!$B46="","",SUM(Identificatiegegevens!$F46:$K46))</f>
        <v/>
      </c>
      <c r="M46" s="146" t="str">
        <f>IF(Identificatiegegevens!$B46="","",SUMIF(Tabel2[Partnerorganisatie],Identificatiegegevens!$B46,Tabel2[Aanvaarde kost]))</f>
        <v/>
      </c>
      <c r="N46" s="146" t="str">
        <f>IF(Identificatiegegevens!$B46="","",Identificatiegegevens!$M46*0.15)</f>
        <v/>
      </c>
      <c r="O46" s="146" t="str">
        <f>IF(Identificatiegegevens!$B46="","",IF(OR(Identificatiegegevens!$D46="promotor",Identificatiegegevens!$D46="partner"),SUMIF(Tabel3[Opdrachtgevende Partnerorganisatie],Identificatiegegevens!$B46,Tabel3[Aanvaarde kost]),SUMIF(Tabel3[Naam leverancier of onderaannemer],Identificatiegegevens!$B46,Tabel3[Aanvaarde kost])))</f>
        <v/>
      </c>
      <c r="P46" s="146" t="str">
        <f>IF(Identificatiegegevens!$B46="","",IF(OR(Identificatiegegevens!$D46="promotor",Identificatiegegevens!$D46="partner"),SUMIF(Tabel4[Opdrachtgevende Partnerorganisatie],Identificatiegegevens!$B46,Tabel4[Aanvaarde kost]),SUMIF(Tabel4[Naam leverancier of onderaannemer],Identificatiegegevens!$B46,Tabel4[Aanvaarde kost])))</f>
        <v/>
      </c>
      <c r="Q46" s="146" t="str">
        <f>IF(Identificatiegegevens!$B46="","",IF(OR(Identificatiegegevens!$D46="promotor",Identificatiegegevens!$D46="partner"),SUMIF(Tabel5[Opdrachtgevende Partnerorganisatie],Identificatiegegevens!$B46,Tabel5[Aanvaarde kost]),SUMIF(Tabel5[Naam leverancier of onderaannemer],Identificatiegegevens!$B46,Tabel5[Aanvaarde kost])))</f>
        <v/>
      </c>
      <c r="R46" s="146" t="str">
        <f>IF(Identificatiegegevens!$B46="","",-SUMIF(Tabel6[Partnerorganisatie],Identificatiegegevens!$B46,Tabel6[Aanvaarde ontvangsten]))</f>
        <v/>
      </c>
      <c r="S46" s="143" t="str">
        <f>IF(Identificatiegegevens!$B46="","",SUM(Identificatiegegevens!$M46:$R46))</f>
        <v/>
      </c>
    </row>
    <row r="47" spans="1:19" ht="15.75" x14ac:dyDescent="0.25">
      <c r="A47" s="136" t="s">
        <v>52</v>
      </c>
      <c r="B47" s="151"/>
      <c r="C47" s="152"/>
      <c r="D47" s="152"/>
      <c r="E47" s="141" t="str" cm="1">
        <f t="array" ref="E47">IF(ISBLANK(Identificatiegegevens!$B47),"",_xlfn.TEXTJOIN("; ",TRUE,_xlfn.UNIQUE(IF(_xlfn.VSTACK(Tabel3[Naam leverancier of onderaannemer],Tabel4[Naam leverancier of onderaannemer],Tabel5[Naam leverancier of onderaannemer])=Identificatiegegevens!$B47,_xlfn.VSTACK(Tabel3[Opdrachtgevende Partnerorganisatie],Tabel4[Opdrachtgevende Partnerorganisatie],Tabel5[Opdrachtgevende Partnerorganisatie]),""))))</f>
        <v/>
      </c>
      <c r="F47" s="145" t="str">
        <f>IF(Identificatiegegevens!$B47="","",SUMIF(Tabel2[Partnerorganisatie],Identificatiegegevens!$B47,Tabel2[Totaal personeelskost]))</f>
        <v/>
      </c>
      <c r="G47" s="145" t="str">
        <f>IF(Identificatiegegevens!$B47="","",Identificatiegegevens!$F47*0.15)</f>
        <v/>
      </c>
      <c r="H47" s="145" t="str">
        <f>IF(Identificatiegegevens!$B47="","",IF(OR(Identificatiegegevens!$D47="promotor",Identificatiegegevens!$D47="partner"),SUMIF(Tabel3[Opdrachtgevende Partnerorganisatie],Identificatiegegevens!$B47,Tabel3[Totaal]),SUMIF(Tabel3[Naam leverancier of onderaannemer],Identificatiegegevens!$B47,Tabel3[Totaal])))</f>
        <v/>
      </c>
      <c r="I47" s="145" t="str">
        <f>IF(Identificatiegegevens!$B47="","",IF(OR(Identificatiegegevens!$D47="promotor",Identificatiegegevens!$D47="partner"),SUMIF(Tabel4[Opdrachtgevende Partnerorganisatie],Identificatiegegevens!$B47,Tabel4[Totaal]),SUMIF(Tabel4[Naam leverancier of onderaannemer],Identificatiegegevens!$B47,Tabel4[Totaal])))</f>
        <v/>
      </c>
      <c r="J47" s="145" t="str">
        <f>IF(Identificatiegegevens!$B47="","",IF(OR(Identificatiegegevens!$D47="promotor",Identificatiegegevens!$D47="partner"),SUMIF(Tabel5[Opdrachtgevende Partnerorganisatie],Identificatiegegevens!$B47,Tabel5[Totaal]),SUMIF(Tabel5[Naam leverancier of onderaannemer],Identificatiegegevens!$B47,Tabel5[Totaal])))</f>
        <v/>
      </c>
      <c r="K47" s="145" t="str">
        <f>IF(Identificatiegegevens!$B47="","",-SUMIF(Tabel6[Partnerorganisatie],Identificatiegegevens!$B47,Tabel6[Bedrag]))</f>
        <v/>
      </c>
      <c r="L47" s="143" t="str">
        <f>IF(Identificatiegegevens!$B47="","",SUM(Identificatiegegevens!$F47:$K47))</f>
        <v/>
      </c>
      <c r="M47" s="146" t="str">
        <f>IF(Identificatiegegevens!$B47="","",SUMIF(Tabel2[Partnerorganisatie],Identificatiegegevens!$B47,Tabel2[Aanvaarde kost]))</f>
        <v/>
      </c>
      <c r="N47" s="146" t="str">
        <f>IF(Identificatiegegevens!$B47="","",Identificatiegegevens!$M47*0.15)</f>
        <v/>
      </c>
      <c r="O47" s="146" t="str">
        <f>IF(Identificatiegegevens!$B47="","",IF(OR(Identificatiegegevens!$D47="promotor",Identificatiegegevens!$D47="partner"),SUMIF(Tabel3[Opdrachtgevende Partnerorganisatie],Identificatiegegevens!$B47,Tabel3[Aanvaarde kost]),SUMIF(Tabel3[Naam leverancier of onderaannemer],Identificatiegegevens!$B47,Tabel3[Aanvaarde kost])))</f>
        <v/>
      </c>
      <c r="P47" s="146" t="str">
        <f>IF(Identificatiegegevens!$B47="","",IF(OR(Identificatiegegevens!$D47="promotor",Identificatiegegevens!$D47="partner"),SUMIF(Tabel4[Opdrachtgevende Partnerorganisatie],Identificatiegegevens!$B47,Tabel4[Aanvaarde kost]),SUMIF(Tabel4[Naam leverancier of onderaannemer],Identificatiegegevens!$B47,Tabel4[Aanvaarde kost])))</f>
        <v/>
      </c>
      <c r="Q47" s="146" t="str">
        <f>IF(Identificatiegegevens!$B47="","",IF(OR(Identificatiegegevens!$D47="promotor",Identificatiegegevens!$D47="partner"),SUMIF(Tabel5[Opdrachtgevende Partnerorganisatie],Identificatiegegevens!$B47,Tabel5[Aanvaarde kost]),SUMIF(Tabel5[Naam leverancier of onderaannemer],Identificatiegegevens!$B47,Tabel5[Aanvaarde kost])))</f>
        <v/>
      </c>
      <c r="R47" s="146" t="str">
        <f>IF(Identificatiegegevens!$B47="","",-SUMIF(Tabel6[Partnerorganisatie],Identificatiegegevens!$B47,Tabel6[Aanvaarde ontvangsten]))</f>
        <v/>
      </c>
      <c r="S47" s="143" t="str">
        <f>IF(Identificatiegegevens!$B47="","",SUM(Identificatiegegevens!$M47:$R47))</f>
        <v/>
      </c>
    </row>
    <row r="48" spans="1:19" ht="15.75" x14ac:dyDescent="0.25">
      <c r="A48" s="136" t="s">
        <v>53</v>
      </c>
      <c r="B48" s="149"/>
      <c r="C48" s="150"/>
      <c r="D48" s="150"/>
      <c r="E48" s="141" t="str" cm="1">
        <f t="array" ref="E48">IF(ISBLANK(Identificatiegegevens!$B48),"",_xlfn.TEXTJOIN("; ",TRUE,_xlfn.UNIQUE(IF(_xlfn.VSTACK(Tabel3[Naam leverancier of onderaannemer],Tabel4[Naam leverancier of onderaannemer],Tabel5[Naam leverancier of onderaannemer])=Identificatiegegevens!$B48,_xlfn.VSTACK(Tabel3[Opdrachtgevende Partnerorganisatie],Tabel4[Opdrachtgevende Partnerorganisatie],Tabel5[Opdrachtgevende Partnerorganisatie]),""))))</f>
        <v/>
      </c>
      <c r="F48" s="145" t="str">
        <f>IF(Identificatiegegevens!$B48="","",SUMIF(Tabel2[Partnerorganisatie],Identificatiegegevens!$B48,Tabel2[Totaal personeelskost]))</f>
        <v/>
      </c>
      <c r="G48" s="145" t="str">
        <f>IF(Identificatiegegevens!$B48="","",Identificatiegegevens!$F48*0.15)</f>
        <v/>
      </c>
      <c r="H48" s="145" t="str">
        <f>IF(Identificatiegegevens!$B48="","",IF(OR(Identificatiegegevens!$D48="promotor",Identificatiegegevens!$D48="partner"),SUMIF(Tabel3[Opdrachtgevende Partnerorganisatie],Identificatiegegevens!$B48,Tabel3[Totaal]),SUMIF(Tabel3[Naam leverancier of onderaannemer],Identificatiegegevens!$B48,Tabel3[Totaal])))</f>
        <v/>
      </c>
      <c r="I48" s="145" t="str">
        <f>IF(Identificatiegegevens!$B48="","",IF(OR(Identificatiegegevens!$D48="promotor",Identificatiegegevens!$D48="partner"),SUMIF(Tabel4[Opdrachtgevende Partnerorganisatie],Identificatiegegevens!$B48,Tabel4[Totaal]),SUMIF(Tabel4[Naam leverancier of onderaannemer],Identificatiegegevens!$B48,Tabel4[Totaal])))</f>
        <v/>
      </c>
      <c r="J48" s="145" t="str">
        <f>IF(Identificatiegegevens!$B48="","",IF(OR(Identificatiegegevens!$D48="promotor",Identificatiegegevens!$D48="partner"),SUMIF(Tabel5[Opdrachtgevende Partnerorganisatie],Identificatiegegevens!$B48,Tabel5[Totaal]),SUMIF(Tabel5[Naam leverancier of onderaannemer],Identificatiegegevens!$B48,Tabel5[Totaal])))</f>
        <v/>
      </c>
      <c r="K48" s="145" t="str">
        <f>IF(Identificatiegegevens!$B48="","",-SUMIF(Tabel6[Partnerorganisatie],Identificatiegegevens!$B48,Tabel6[Bedrag]))</f>
        <v/>
      </c>
      <c r="L48" s="143" t="str">
        <f>IF(Identificatiegegevens!$B48="","",SUM(Identificatiegegevens!$F48:$K48))</f>
        <v/>
      </c>
      <c r="M48" s="146" t="str">
        <f>IF(Identificatiegegevens!$B48="","",SUMIF(Tabel2[Partnerorganisatie],Identificatiegegevens!$B48,Tabel2[Aanvaarde kost]))</f>
        <v/>
      </c>
      <c r="N48" s="146" t="str">
        <f>IF(Identificatiegegevens!$B48="","",Identificatiegegevens!$M48*0.15)</f>
        <v/>
      </c>
      <c r="O48" s="146" t="str">
        <f>IF(Identificatiegegevens!$B48="","",IF(OR(Identificatiegegevens!$D48="promotor",Identificatiegegevens!$D48="partner"),SUMIF(Tabel3[Opdrachtgevende Partnerorganisatie],Identificatiegegevens!$B48,Tabel3[Aanvaarde kost]),SUMIF(Tabel3[Naam leverancier of onderaannemer],Identificatiegegevens!$B48,Tabel3[Aanvaarde kost])))</f>
        <v/>
      </c>
      <c r="P48" s="146" t="str">
        <f>IF(Identificatiegegevens!$B48="","",IF(OR(Identificatiegegevens!$D48="promotor",Identificatiegegevens!$D48="partner"),SUMIF(Tabel4[Opdrachtgevende Partnerorganisatie],Identificatiegegevens!$B48,Tabel4[Aanvaarde kost]),SUMIF(Tabel4[Naam leverancier of onderaannemer],Identificatiegegevens!$B48,Tabel4[Aanvaarde kost])))</f>
        <v/>
      </c>
      <c r="Q48" s="146" t="str">
        <f>IF(Identificatiegegevens!$B48="","",IF(OR(Identificatiegegevens!$D48="promotor",Identificatiegegevens!$D48="partner"),SUMIF(Tabel5[Opdrachtgevende Partnerorganisatie],Identificatiegegevens!$B48,Tabel5[Aanvaarde kost]),SUMIF(Tabel5[Naam leverancier of onderaannemer],Identificatiegegevens!$B48,Tabel5[Aanvaarde kost])))</f>
        <v/>
      </c>
      <c r="R48" s="146" t="str">
        <f>IF(Identificatiegegevens!$B48="","",-SUMIF(Tabel6[Partnerorganisatie],Identificatiegegevens!$B48,Tabel6[Aanvaarde ontvangsten]))</f>
        <v/>
      </c>
      <c r="S48" s="143" t="str">
        <f>IF(Identificatiegegevens!$B48="","",SUM(Identificatiegegevens!$M48:$R48))</f>
        <v/>
      </c>
    </row>
    <row r="49" spans="1:19" ht="15.75" x14ac:dyDescent="0.25">
      <c r="A49" s="136" t="s">
        <v>54</v>
      </c>
      <c r="B49" s="151"/>
      <c r="C49" s="152"/>
      <c r="D49" s="152"/>
      <c r="E49" s="141" t="str" cm="1">
        <f t="array" ref="E49">IF(ISBLANK(Identificatiegegevens!$B49),"",_xlfn.TEXTJOIN("; ",TRUE,_xlfn.UNIQUE(IF(_xlfn.VSTACK(Tabel3[Naam leverancier of onderaannemer],Tabel4[Naam leverancier of onderaannemer],Tabel5[Naam leverancier of onderaannemer])=Identificatiegegevens!$B49,_xlfn.VSTACK(Tabel3[Opdrachtgevende Partnerorganisatie],Tabel4[Opdrachtgevende Partnerorganisatie],Tabel5[Opdrachtgevende Partnerorganisatie]),""))))</f>
        <v/>
      </c>
      <c r="F49" s="145" t="str">
        <f>IF(Identificatiegegevens!$B49="","",SUMIF(Tabel2[Partnerorganisatie],Identificatiegegevens!$B49,Tabel2[Totaal personeelskost]))</f>
        <v/>
      </c>
      <c r="G49" s="145" t="str">
        <f>IF(Identificatiegegevens!$B49="","",Identificatiegegevens!$F49*0.15)</f>
        <v/>
      </c>
      <c r="H49" s="145" t="str">
        <f>IF(Identificatiegegevens!$B49="","",IF(OR(Identificatiegegevens!$D49="promotor",Identificatiegegevens!$D49="partner"),SUMIF(Tabel3[Opdrachtgevende Partnerorganisatie],Identificatiegegevens!$B49,Tabel3[Totaal]),SUMIF(Tabel3[Naam leverancier of onderaannemer],Identificatiegegevens!$B49,Tabel3[Totaal])))</f>
        <v/>
      </c>
      <c r="I49" s="145" t="str">
        <f>IF(Identificatiegegevens!$B49="","",IF(OR(Identificatiegegevens!$D49="promotor",Identificatiegegevens!$D49="partner"),SUMIF(Tabel4[Opdrachtgevende Partnerorganisatie],Identificatiegegevens!$B49,Tabel4[Totaal]),SUMIF(Tabel4[Naam leverancier of onderaannemer],Identificatiegegevens!$B49,Tabel4[Totaal])))</f>
        <v/>
      </c>
      <c r="J49" s="145" t="str">
        <f>IF(Identificatiegegevens!$B49="","",IF(OR(Identificatiegegevens!$D49="promotor",Identificatiegegevens!$D49="partner"),SUMIF(Tabel5[Opdrachtgevende Partnerorganisatie],Identificatiegegevens!$B49,Tabel5[Totaal]),SUMIF(Tabel5[Naam leverancier of onderaannemer],Identificatiegegevens!$B49,Tabel5[Totaal])))</f>
        <v/>
      </c>
      <c r="K49" s="145" t="str">
        <f>IF(Identificatiegegevens!$B49="","",-SUMIF(Tabel6[Partnerorganisatie],Identificatiegegevens!$B49,Tabel6[Bedrag]))</f>
        <v/>
      </c>
      <c r="L49" s="143" t="str">
        <f>IF(Identificatiegegevens!$B49="","",SUM(Identificatiegegevens!$F49:$K49))</f>
        <v/>
      </c>
      <c r="M49" s="146" t="str">
        <f>IF(Identificatiegegevens!$B49="","",SUMIF(Tabel2[Partnerorganisatie],Identificatiegegevens!$B49,Tabel2[Aanvaarde kost]))</f>
        <v/>
      </c>
      <c r="N49" s="146" t="str">
        <f>IF(Identificatiegegevens!$B49="","",Identificatiegegevens!$M49*0.15)</f>
        <v/>
      </c>
      <c r="O49" s="146" t="str">
        <f>IF(Identificatiegegevens!$B49="","",IF(OR(Identificatiegegevens!$D49="promotor",Identificatiegegevens!$D49="partner"),SUMIF(Tabel3[Opdrachtgevende Partnerorganisatie],Identificatiegegevens!$B49,Tabel3[Aanvaarde kost]),SUMIF(Tabel3[Naam leverancier of onderaannemer],Identificatiegegevens!$B49,Tabel3[Aanvaarde kost])))</f>
        <v/>
      </c>
      <c r="P49" s="146" t="str">
        <f>IF(Identificatiegegevens!$B49="","",IF(OR(Identificatiegegevens!$D49="promotor",Identificatiegegevens!$D49="partner"),SUMIF(Tabel4[Opdrachtgevende Partnerorganisatie],Identificatiegegevens!$B49,Tabel4[Aanvaarde kost]),SUMIF(Tabel4[Naam leverancier of onderaannemer],Identificatiegegevens!$B49,Tabel4[Aanvaarde kost])))</f>
        <v/>
      </c>
      <c r="Q49" s="146" t="str">
        <f>IF(Identificatiegegevens!$B49="","",IF(OR(Identificatiegegevens!$D49="promotor",Identificatiegegevens!$D49="partner"),SUMIF(Tabel5[Opdrachtgevende Partnerorganisatie],Identificatiegegevens!$B49,Tabel5[Aanvaarde kost]),SUMIF(Tabel5[Naam leverancier of onderaannemer],Identificatiegegevens!$B49,Tabel5[Aanvaarde kost])))</f>
        <v/>
      </c>
      <c r="R49" s="146" t="str">
        <f>IF(Identificatiegegevens!$B49="","",-SUMIF(Tabel6[Partnerorganisatie],Identificatiegegevens!$B49,Tabel6[Aanvaarde ontvangsten]))</f>
        <v/>
      </c>
      <c r="S49" s="143" t="str">
        <f>IF(Identificatiegegevens!$B49="","",SUM(Identificatiegegevens!$M49:$R49))</f>
        <v/>
      </c>
    </row>
    <row r="50" spans="1:19" ht="15.75" x14ac:dyDescent="0.25">
      <c r="A50" s="136" t="s">
        <v>55</v>
      </c>
      <c r="B50" s="149"/>
      <c r="C50" s="150"/>
      <c r="D50" s="150"/>
      <c r="E50" s="141" t="str" cm="1">
        <f t="array" ref="E50">IF(ISBLANK(Identificatiegegevens!$B50),"",_xlfn.TEXTJOIN("; ",TRUE,_xlfn.UNIQUE(IF(_xlfn.VSTACK(Tabel3[Naam leverancier of onderaannemer],Tabel4[Naam leverancier of onderaannemer],Tabel5[Naam leverancier of onderaannemer])=Identificatiegegevens!$B50,_xlfn.VSTACK(Tabel3[Opdrachtgevende Partnerorganisatie],Tabel4[Opdrachtgevende Partnerorganisatie],Tabel5[Opdrachtgevende Partnerorganisatie]),""))))</f>
        <v/>
      </c>
      <c r="F50" s="145" t="str">
        <f>IF(Identificatiegegevens!$B50="","",SUMIF(Tabel2[Partnerorganisatie],Identificatiegegevens!$B50,Tabel2[Totaal personeelskost]))</f>
        <v/>
      </c>
      <c r="G50" s="145" t="str">
        <f>IF(Identificatiegegevens!$B50="","",Identificatiegegevens!$F50*0.15)</f>
        <v/>
      </c>
      <c r="H50" s="145" t="str">
        <f>IF(Identificatiegegevens!$B50="","",IF(OR(Identificatiegegevens!$D50="promotor",Identificatiegegevens!$D50="partner"),SUMIF(Tabel3[Opdrachtgevende Partnerorganisatie],Identificatiegegevens!$B50,Tabel3[Totaal]),SUMIF(Tabel3[Naam leverancier of onderaannemer],Identificatiegegevens!$B50,Tabel3[Totaal])))</f>
        <v/>
      </c>
      <c r="I50" s="145" t="str">
        <f>IF(Identificatiegegevens!$B50="","",IF(OR(Identificatiegegevens!$D50="promotor",Identificatiegegevens!$D50="partner"),SUMIF(Tabel4[Opdrachtgevende Partnerorganisatie],Identificatiegegevens!$B50,Tabel4[Totaal]),SUMIF(Tabel4[Naam leverancier of onderaannemer],Identificatiegegevens!$B50,Tabel4[Totaal])))</f>
        <v/>
      </c>
      <c r="J50" s="145" t="str">
        <f>IF(Identificatiegegevens!$B50="","",IF(OR(Identificatiegegevens!$D50="promotor",Identificatiegegevens!$D50="partner"),SUMIF(Tabel5[Opdrachtgevende Partnerorganisatie],Identificatiegegevens!$B50,Tabel5[Totaal]),SUMIF(Tabel5[Naam leverancier of onderaannemer],Identificatiegegevens!$B50,Tabel5[Totaal])))</f>
        <v/>
      </c>
      <c r="K50" s="145" t="str">
        <f>IF(Identificatiegegevens!$B50="","",-SUMIF(Tabel6[Partnerorganisatie],Identificatiegegevens!$B50,Tabel6[Bedrag]))</f>
        <v/>
      </c>
      <c r="L50" s="143" t="str">
        <f>IF(Identificatiegegevens!$B50="","",SUM(Identificatiegegevens!$F50:$K50))</f>
        <v/>
      </c>
      <c r="M50" s="146" t="str">
        <f>IF(Identificatiegegevens!$B50="","",SUMIF(Tabel2[Partnerorganisatie],Identificatiegegevens!$B50,Tabel2[Aanvaarde kost]))</f>
        <v/>
      </c>
      <c r="N50" s="146" t="str">
        <f>IF(Identificatiegegevens!$B50="","",Identificatiegegevens!$M50*0.15)</f>
        <v/>
      </c>
      <c r="O50" s="146" t="str">
        <f>IF(Identificatiegegevens!$B50="","",IF(OR(Identificatiegegevens!$D50="promotor",Identificatiegegevens!$D50="partner"),SUMIF(Tabel3[Opdrachtgevende Partnerorganisatie],Identificatiegegevens!$B50,Tabel3[Aanvaarde kost]),SUMIF(Tabel3[Naam leverancier of onderaannemer],Identificatiegegevens!$B50,Tabel3[Aanvaarde kost])))</f>
        <v/>
      </c>
      <c r="P50" s="146" t="str">
        <f>IF(Identificatiegegevens!$B50="","",IF(OR(Identificatiegegevens!$D50="promotor",Identificatiegegevens!$D50="partner"),SUMIF(Tabel4[Opdrachtgevende Partnerorganisatie],Identificatiegegevens!$B50,Tabel4[Aanvaarde kost]),SUMIF(Tabel4[Naam leverancier of onderaannemer],Identificatiegegevens!$B50,Tabel4[Aanvaarde kost])))</f>
        <v/>
      </c>
      <c r="Q50" s="146" t="str">
        <f>IF(Identificatiegegevens!$B50="","",IF(OR(Identificatiegegevens!$D50="promotor",Identificatiegegevens!$D50="partner"),SUMIF(Tabel5[Opdrachtgevende Partnerorganisatie],Identificatiegegevens!$B50,Tabel5[Aanvaarde kost]),SUMIF(Tabel5[Naam leverancier of onderaannemer],Identificatiegegevens!$B50,Tabel5[Aanvaarde kost])))</f>
        <v/>
      </c>
      <c r="R50" s="146" t="str">
        <f>IF(Identificatiegegevens!$B50="","",-SUMIF(Tabel6[Partnerorganisatie],Identificatiegegevens!$B50,Tabel6[Aanvaarde ontvangsten]))</f>
        <v/>
      </c>
      <c r="S50" s="143" t="str">
        <f>IF(Identificatiegegevens!$B50="","",SUM(Identificatiegegevens!$M50:$R50))</f>
        <v/>
      </c>
    </row>
    <row r="51" spans="1:19" ht="15.75" x14ac:dyDescent="0.25">
      <c r="A51" s="136" t="s">
        <v>56</v>
      </c>
      <c r="B51" s="151"/>
      <c r="C51" s="152"/>
      <c r="D51" s="152"/>
      <c r="E51" s="141" t="str" cm="1">
        <f t="array" ref="E51">IF(ISBLANK(Identificatiegegevens!$B51),"",_xlfn.TEXTJOIN("; ",TRUE,_xlfn.UNIQUE(IF(_xlfn.VSTACK(Tabel3[Naam leverancier of onderaannemer],Tabel4[Naam leverancier of onderaannemer],Tabel5[Naam leverancier of onderaannemer])=Identificatiegegevens!$B51,_xlfn.VSTACK(Tabel3[Opdrachtgevende Partnerorganisatie],Tabel4[Opdrachtgevende Partnerorganisatie],Tabel5[Opdrachtgevende Partnerorganisatie]),""))))</f>
        <v/>
      </c>
      <c r="F51" s="145" t="str">
        <f>IF(Identificatiegegevens!$B51="","",SUMIF(Tabel2[Partnerorganisatie],Identificatiegegevens!$B51,Tabel2[Totaal personeelskost]))</f>
        <v/>
      </c>
      <c r="G51" s="145" t="str">
        <f>IF(Identificatiegegevens!$B51="","",Identificatiegegevens!$F51*0.15)</f>
        <v/>
      </c>
      <c r="H51" s="145" t="str">
        <f>IF(Identificatiegegevens!$B51="","",IF(OR(Identificatiegegevens!$D51="promotor",Identificatiegegevens!$D51="partner"),SUMIF(Tabel3[Opdrachtgevende Partnerorganisatie],Identificatiegegevens!$B51,Tabel3[Totaal]),SUMIF(Tabel3[Naam leverancier of onderaannemer],Identificatiegegevens!$B51,Tabel3[Totaal])))</f>
        <v/>
      </c>
      <c r="I51" s="145" t="str">
        <f>IF(Identificatiegegevens!$B51="","",IF(OR(Identificatiegegevens!$D51="promotor",Identificatiegegevens!$D51="partner"),SUMIF(Tabel4[Opdrachtgevende Partnerorganisatie],Identificatiegegevens!$B51,Tabel4[Totaal]),SUMIF(Tabel4[Naam leverancier of onderaannemer],Identificatiegegevens!$B51,Tabel4[Totaal])))</f>
        <v/>
      </c>
      <c r="J51" s="145" t="str">
        <f>IF(Identificatiegegevens!$B51="","",IF(OR(Identificatiegegevens!$D51="promotor",Identificatiegegevens!$D51="partner"),SUMIF(Tabel5[Opdrachtgevende Partnerorganisatie],Identificatiegegevens!$B51,Tabel5[Totaal]),SUMIF(Tabel5[Naam leverancier of onderaannemer],Identificatiegegevens!$B51,Tabel5[Totaal])))</f>
        <v/>
      </c>
      <c r="K51" s="145" t="str">
        <f>IF(Identificatiegegevens!$B51="","",-SUMIF(Tabel6[Partnerorganisatie],Identificatiegegevens!$B51,Tabel6[Bedrag]))</f>
        <v/>
      </c>
      <c r="L51" s="143" t="str">
        <f>IF(Identificatiegegevens!$B51="","",SUM(Identificatiegegevens!$F51:$K51))</f>
        <v/>
      </c>
      <c r="M51" s="146" t="str">
        <f>IF(Identificatiegegevens!$B51="","",SUMIF(Tabel2[Partnerorganisatie],Identificatiegegevens!$B51,Tabel2[Aanvaarde kost]))</f>
        <v/>
      </c>
      <c r="N51" s="146" t="str">
        <f>IF(Identificatiegegevens!$B51="","",Identificatiegegevens!$M51*0.15)</f>
        <v/>
      </c>
      <c r="O51" s="146" t="str">
        <f>IF(Identificatiegegevens!$B51="","",IF(OR(Identificatiegegevens!$D51="promotor",Identificatiegegevens!$D51="partner"),SUMIF(Tabel3[Opdrachtgevende Partnerorganisatie],Identificatiegegevens!$B51,Tabel3[Aanvaarde kost]),SUMIF(Tabel3[Naam leverancier of onderaannemer],Identificatiegegevens!$B51,Tabel3[Aanvaarde kost])))</f>
        <v/>
      </c>
      <c r="P51" s="146" t="str">
        <f>IF(Identificatiegegevens!$B51="","",IF(OR(Identificatiegegevens!$D51="promotor",Identificatiegegevens!$D51="partner"),SUMIF(Tabel4[Opdrachtgevende Partnerorganisatie],Identificatiegegevens!$B51,Tabel4[Aanvaarde kost]),SUMIF(Tabel4[Naam leverancier of onderaannemer],Identificatiegegevens!$B51,Tabel4[Aanvaarde kost])))</f>
        <v/>
      </c>
      <c r="Q51" s="146" t="str">
        <f>IF(Identificatiegegevens!$B51="","",IF(OR(Identificatiegegevens!$D51="promotor",Identificatiegegevens!$D51="partner"),SUMIF(Tabel5[Opdrachtgevende Partnerorganisatie],Identificatiegegevens!$B51,Tabel5[Aanvaarde kost]),SUMIF(Tabel5[Naam leverancier of onderaannemer],Identificatiegegevens!$B51,Tabel5[Aanvaarde kost])))</f>
        <v/>
      </c>
      <c r="R51" s="146" t="str">
        <f>IF(Identificatiegegevens!$B51="","",-SUMIF(Tabel6[Partnerorganisatie],Identificatiegegevens!$B51,Tabel6[Aanvaarde ontvangsten]))</f>
        <v/>
      </c>
      <c r="S51" s="143" t="str">
        <f>IF(Identificatiegegevens!$B51="","",SUM(Identificatiegegevens!$M51:$R51))</f>
        <v/>
      </c>
    </row>
    <row r="52" spans="1:19" ht="15.75" x14ac:dyDescent="0.25">
      <c r="A52" s="136" t="s">
        <v>57</v>
      </c>
      <c r="B52" s="149"/>
      <c r="C52" s="150"/>
      <c r="D52" s="150"/>
      <c r="E52" s="141" t="str" cm="1">
        <f t="array" ref="E52">IF(ISBLANK(Identificatiegegevens!$B52),"",_xlfn.TEXTJOIN("; ",TRUE,_xlfn.UNIQUE(IF(_xlfn.VSTACK(Tabel3[Naam leverancier of onderaannemer],Tabel4[Naam leverancier of onderaannemer],Tabel5[Naam leverancier of onderaannemer])=Identificatiegegevens!$B52,_xlfn.VSTACK(Tabel3[Opdrachtgevende Partnerorganisatie],Tabel4[Opdrachtgevende Partnerorganisatie],Tabel5[Opdrachtgevende Partnerorganisatie]),""))))</f>
        <v/>
      </c>
      <c r="F52" s="145" t="str">
        <f>IF(Identificatiegegevens!$B52="","",SUMIF(Tabel2[Partnerorganisatie],Identificatiegegevens!$B52,Tabel2[Totaal personeelskost]))</f>
        <v/>
      </c>
      <c r="G52" s="145" t="str">
        <f>IF(Identificatiegegevens!$B52="","",Identificatiegegevens!$F52*0.15)</f>
        <v/>
      </c>
      <c r="H52" s="145" t="str">
        <f>IF(Identificatiegegevens!$B52="","",IF(OR(Identificatiegegevens!$D52="promotor",Identificatiegegevens!$D52="partner"),SUMIF(Tabel3[Opdrachtgevende Partnerorganisatie],Identificatiegegevens!$B52,Tabel3[Totaal]),SUMIF(Tabel3[Naam leverancier of onderaannemer],Identificatiegegevens!$B52,Tabel3[Totaal])))</f>
        <v/>
      </c>
      <c r="I52" s="145" t="str">
        <f>IF(Identificatiegegevens!$B52="","",IF(OR(Identificatiegegevens!$D52="promotor",Identificatiegegevens!$D52="partner"),SUMIF(Tabel4[Opdrachtgevende Partnerorganisatie],Identificatiegegevens!$B52,Tabel4[Totaal]),SUMIF(Tabel4[Naam leverancier of onderaannemer],Identificatiegegevens!$B52,Tabel4[Totaal])))</f>
        <v/>
      </c>
      <c r="J52" s="145" t="str">
        <f>IF(Identificatiegegevens!$B52="","",IF(OR(Identificatiegegevens!$D52="promotor",Identificatiegegevens!$D52="partner"),SUMIF(Tabel5[Opdrachtgevende Partnerorganisatie],Identificatiegegevens!$B52,Tabel5[Totaal]),SUMIF(Tabel5[Naam leverancier of onderaannemer],Identificatiegegevens!$B52,Tabel5[Totaal])))</f>
        <v/>
      </c>
      <c r="K52" s="145" t="str">
        <f>IF(Identificatiegegevens!$B52="","",-SUMIF(Tabel6[Partnerorganisatie],Identificatiegegevens!$B52,Tabel6[Bedrag]))</f>
        <v/>
      </c>
      <c r="L52" s="143" t="str">
        <f>IF(Identificatiegegevens!$B52="","",SUM(Identificatiegegevens!$F52:$K52))</f>
        <v/>
      </c>
      <c r="M52" s="146" t="str">
        <f>IF(Identificatiegegevens!$B52="","",SUMIF(Tabel2[Partnerorganisatie],Identificatiegegevens!$B52,Tabel2[Aanvaarde kost]))</f>
        <v/>
      </c>
      <c r="N52" s="146" t="str">
        <f>IF(Identificatiegegevens!$B52="","",Identificatiegegevens!$M52*0.15)</f>
        <v/>
      </c>
      <c r="O52" s="146" t="str">
        <f>IF(Identificatiegegevens!$B52="","",IF(OR(Identificatiegegevens!$D52="promotor",Identificatiegegevens!$D52="partner"),SUMIF(Tabel3[Opdrachtgevende Partnerorganisatie],Identificatiegegevens!$B52,Tabel3[Aanvaarde kost]),SUMIF(Tabel3[Naam leverancier of onderaannemer],Identificatiegegevens!$B52,Tabel3[Aanvaarde kost])))</f>
        <v/>
      </c>
      <c r="P52" s="146" t="str">
        <f>IF(Identificatiegegevens!$B52="","",IF(OR(Identificatiegegevens!$D52="promotor",Identificatiegegevens!$D52="partner"),SUMIF(Tabel4[Opdrachtgevende Partnerorganisatie],Identificatiegegevens!$B52,Tabel4[Aanvaarde kost]),SUMIF(Tabel4[Naam leverancier of onderaannemer],Identificatiegegevens!$B52,Tabel4[Aanvaarde kost])))</f>
        <v/>
      </c>
      <c r="Q52" s="146" t="str">
        <f>IF(Identificatiegegevens!$B52="","",IF(OR(Identificatiegegevens!$D52="promotor",Identificatiegegevens!$D52="partner"),SUMIF(Tabel5[Opdrachtgevende Partnerorganisatie],Identificatiegegevens!$B52,Tabel5[Aanvaarde kost]),SUMIF(Tabel5[Naam leverancier of onderaannemer],Identificatiegegevens!$B52,Tabel5[Aanvaarde kost])))</f>
        <v/>
      </c>
      <c r="R52" s="146" t="str">
        <f>IF(Identificatiegegevens!$B52="","",-SUMIF(Tabel6[Partnerorganisatie],Identificatiegegevens!$B52,Tabel6[Aanvaarde ontvangsten]))</f>
        <v/>
      </c>
      <c r="S52" s="143" t="str">
        <f>IF(Identificatiegegevens!$B52="","",SUM(Identificatiegegevens!$M52:$R52))</f>
        <v/>
      </c>
    </row>
    <row r="53" spans="1:19" ht="15.75" x14ac:dyDescent="0.25">
      <c r="A53" s="136" t="s">
        <v>58</v>
      </c>
      <c r="B53" s="151"/>
      <c r="C53" s="152"/>
      <c r="D53" s="152"/>
      <c r="E53" s="141" t="str" cm="1">
        <f t="array" ref="E53">IF(ISBLANK(Identificatiegegevens!$B53),"",_xlfn.TEXTJOIN("; ",TRUE,_xlfn.UNIQUE(IF(_xlfn.VSTACK(Tabel3[Naam leverancier of onderaannemer],Tabel4[Naam leverancier of onderaannemer],Tabel5[Naam leverancier of onderaannemer])=Identificatiegegevens!$B53,_xlfn.VSTACK(Tabel3[Opdrachtgevende Partnerorganisatie],Tabel4[Opdrachtgevende Partnerorganisatie],Tabel5[Opdrachtgevende Partnerorganisatie]),""))))</f>
        <v/>
      </c>
      <c r="F53" s="145" t="str">
        <f>IF(Identificatiegegevens!$B53="","",SUMIF(Tabel2[Partnerorganisatie],Identificatiegegevens!$B53,Tabel2[Totaal personeelskost]))</f>
        <v/>
      </c>
      <c r="G53" s="145" t="str">
        <f>IF(Identificatiegegevens!$B53="","",Identificatiegegevens!$F53*0.15)</f>
        <v/>
      </c>
      <c r="H53" s="145" t="str">
        <f>IF(Identificatiegegevens!$B53="","",IF(OR(Identificatiegegevens!$D53="promotor",Identificatiegegevens!$D53="partner"),SUMIF(Tabel3[Opdrachtgevende Partnerorganisatie],Identificatiegegevens!$B53,Tabel3[Totaal]),SUMIF(Tabel3[Naam leverancier of onderaannemer],Identificatiegegevens!$B53,Tabel3[Totaal])))</f>
        <v/>
      </c>
      <c r="I53" s="145" t="str">
        <f>IF(Identificatiegegevens!$B53="","",IF(OR(Identificatiegegevens!$D53="promotor",Identificatiegegevens!$D53="partner"),SUMIF(Tabel4[Opdrachtgevende Partnerorganisatie],Identificatiegegevens!$B53,Tabel4[Totaal]),SUMIF(Tabel4[Naam leverancier of onderaannemer],Identificatiegegevens!$B53,Tabel4[Totaal])))</f>
        <v/>
      </c>
      <c r="J53" s="145" t="str">
        <f>IF(Identificatiegegevens!$B53="","",IF(OR(Identificatiegegevens!$D53="promotor",Identificatiegegevens!$D53="partner"),SUMIF(Tabel5[Opdrachtgevende Partnerorganisatie],Identificatiegegevens!$B53,Tabel5[Totaal]),SUMIF(Tabel5[Naam leverancier of onderaannemer],Identificatiegegevens!$B53,Tabel5[Totaal])))</f>
        <v/>
      </c>
      <c r="K53" s="145" t="str">
        <f>IF(Identificatiegegevens!$B53="","",-SUMIF(Tabel6[Partnerorganisatie],Identificatiegegevens!$B53,Tabel6[Bedrag]))</f>
        <v/>
      </c>
      <c r="L53" s="143" t="str">
        <f>IF(Identificatiegegevens!$B53="","",SUM(Identificatiegegevens!$F53:$K53))</f>
        <v/>
      </c>
      <c r="M53" s="146" t="str">
        <f>IF(Identificatiegegevens!$B53="","",SUMIF(Tabel2[Partnerorganisatie],Identificatiegegevens!$B53,Tabel2[Aanvaarde kost]))</f>
        <v/>
      </c>
      <c r="N53" s="146" t="str">
        <f>IF(Identificatiegegevens!$B53="","",Identificatiegegevens!$M53*0.15)</f>
        <v/>
      </c>
      <c r="O53" s="146" t="str">
        <f>IF(Identificatiegegevens!$B53="","",IF(OR(Identificatiegegevens!$D53="promotor",Identificatiegegevens!$D53="partner"),SUMIF(Tabel3[Opdrachtgevende Partnerorganisatie],Identificatiegegevens!$B53,Tabel3[Aanvaarde kost]),SUMIF(Tabel3[Naam leverancier of onderaannemer],Identificatiegegevens!$B53,Tabel3[Aanvaarde kost])))</f>
        <v/>
      </c>
      <c r="P53" s="146" t="str">
        <f>IF(Identificatiegegevens!$B53="","",IF(OR(Identificatiegegevens!$D53="promotor",Identificatiegegevens!$D53="partner"),SUMIF(Tabel4[Opdrachtgevende Partnerorganisatie],Identificatiegegevens!$B53,Tabel4[Aanvaarde kost]),SUMIF(Tabel4[Naam leverancier of onderaannemer],Identificatiegegevens!$B53,Tabel4[Aanvaarde kost])))</f>
        <v/>
      </c>
      <c r="Q53" s="146" t="str">
        <f>IF(Identificatiegegevens!$B53="","",IF(OR(Identificatiegegevens!$D53="promotor",Identificatiegegevens!$D53="partner"),SUMIF(Tabel5[Opdrachtgevende Partnerorganisatie],Identificatiegegevens!$B53,Tabel5[Aanvaarde kost]),SUMIF(Tabel5[Naam leverancier of onderaannemer],Identificatiegegevens!$B53,Tabel5[Aanvaarde kost])))</f>
        <v/>
      </c>
      <c r="R53" s="146" t="str">
        <f>IF(Identificatiegegevens!$B53="","",-SUMIF(Tabel6[Partnerorganisatie],Identificatiegegevens!$B53,Tabel6[Aanvaarde ontvangsten]))</f>
        <v/>
      </c>
      <c r="S53" s="143" t="str">
        <f>IF(Identificatiegegevens!$B53="","",SUM(Identificatiegegevens!$M53:$R53))</f>
        <v/>
      </c>
    </row>
    <row r="54" spans="1:19" ht="15.75" x14ac:dyDescent="0.25">
      <c r="A54" s="136" t="s">
        <v>59</v>
      </c>
      <c r="B54" s="149"/>
      <c r="C54" s="150"/>
      <c r="D54" s="150"/>
      <c r="E54" s="141" t="str" cm="1">
        <f t="array" ref="E54">IF(ISBLANK(Identificatiegegevens!$B54),"",_xlfn.TEXTJOIN("; ",TRUE,_xlfn.UNIQUE(IF(_xlfn.VSTACK(Tabel3[Naam leverancier of onderaannemer],Tabel4[Naam leverancier of onderaannemer],Tabel5[Naam leverancier of onderaannemer])=Identificatiegegevens!$B54,_xlfn.VSTACK(Tabel3[Opdrachtgevende Partnerorganisatie],Tabel4[Opdrachtgevende Partnerorganisatie],Tabel5[Opdrachtgevende Partnerorganisatie]),""))))</f>
        <v/>
      </c>
      <c r="F54" s="145" t="str">
        <f>IF(Identificatiegegevens!$B54="","",SUMIF(Tabel2[Partnerorganisatie],Identificatiegegevens!$B54,Tabel2[Totaal personeelskost]))</f>
        <v/>
      </c>
      <c r="G54" s="145" t="str">
        <f>IF(Identificatiegegevens!$B54="","",Identificatiegegevens!$F54*0.15)</f>
        <v/>
      </c>
      <c r="H54" s="145" t="str">
        <f>IF(Identificatiegegevens!$B54="","",IF(OR(Identificatiegegevens!$D54="promotor",Identificatiegegevens!$D54="partner"),SUMIF(Tabel3[Opdrachtgevende Partnerorganisatie],Identificatiegegevens!$B54,Tabel3[Totaal]),SUMIF(Tabel3[Naam leverancier of onderaannemer],Identificatiegegevens!$B54,Tabel3[Totaal])))</f>
        <v/>
      </c>
      <c r="I54" s="145" t="str">
        <f>IF(Identificatiegegevens!$B54="","",IF(OR(Identificatiegegevens!$D54="promotor",Identificatiegegevens!$D54="partner"),SUMIF(Tabel4[Opdrachtgevende Partnerorganisatie],Identificatiegegevens!$B54,Tabel4[Totaal]),SUMIF(Tabel4[Naam leverancier of onderaannemer],Identificatiegegevens!$B54,Tabel4[Totaal])))</f>
        <v/>
      </c>
      <c r="J54" s="145" t="str">
        <f>IF(Identificatiegegevens!$B54="","",IF(OR(Identificatiegegevens!$D54="promotor",Identificatiegegevens!$D54="partner"),SUMIF(Tabel5[Opdrachtgevende Partnerorganisatie],Identificatiegegevens!$B54,Tabel5[Totaal]),SUMIF(Tabel5[Naam leverancier of onderaannemer],Identificatiegegevens!$B54,Tabel5[Totaal])))</f>
        <v/>
      </c>
      <c r="K54" s="145" t="str">
        <f>IF(Identificatiegegevens!$B54="","",-SUMIF(Tabel6[Partnerorganisatie],Identificatiegegevens!$B54,Tabel6[Bedrag]))</f>
        <v/>
      </c>
      <c r="L54" s="143" t="str">
        <f>IF(Identificatiegegevens!$B54="","",SUM(Identificatiegegevens!$F54:$K54))</f>
        <v/>
      </c>
      <c r="M54" s="146" t="str">
        <f>IF(Identificatiegegevens!$B54="","",SUMIF(Tabel2[Partnerorganisatie],Identificatiegegevens!$B54,Tabel2[Aanvaarde kost]))</f>
        <v/>
      </c>
      <c r="N54" s="146" t="str">
        <f>IF(Identificatiegegevens!$B54="","",Identificatiegegevens!$M54*0.15)</f>
        <v/>
      </c>
      <c r="O54" s="146" t="str">
        <f>IF(Identificatiegegevens!$B54="","",IF(OR(Identificatiegegevens!$D54="promotor",Identificatiegegevens!$D54="partner"),SUMIF(Tabel3[Opdrachtgevende Partnerorganisatie],Identificatiegegevens!$B54,Tabel3[Aanvaarde kost]),SUMIF(Tabel3[Naam leverancier of onderaannemer],Identificatiegegevens!$B54,Tabel3[Aanvaarde kost])))</f>
        <v/>
      </c>
      <c r="P54" s="146" t="str">
        <f>IF(Identificatiegegevens!$B54="","",IF(OR(Identificatiegegevens!$D54="promotor",Identificatiegegevens!$D54="partner"),SUMIF(Tabel4[Opdrachtgevende Partnerorganisatie],Identificatiegegevens!$B54,Tabel4[Aanvaarde kost]),SUMIF(Tabel4[Naam leverancier of onderaannemer],Identificatiegegevens!$B54,Tabel4[Aanvaarde kost])))</f>
        <v/>
      </c>
      <c r="Q54" s="146" t="str">
        <f>IF(Identificatiegegevens!$B54="","",IF(OR(Identificatiegegevens!$D54="promotor",Identificatiegegevens!$D54="partner"),SUMIF(Tabel5[Opdrachtgevende Partnerorganisatie],Identificatiegegevens!$B54,Tabel5[Aanvaarde kost]),SUMIF(Tabel5[Naam leverancier of onderaannemer],Identificatiegegevens!$B54,Tabel5[Aanvaarde kost])))</f>
        <v/>
      </c>
      <c r="R54" s="146" t="str">
        <f>IF(Identificatiegegevens!$B54="","",-SUMIF(Tabel6[Partnerorganisatie],Identificatiegegevens!$B54,Tabel6[Aanvaarde ontvangsten]))</f>
        <v/>
      </c>
      <c r="S54" s="143" t="str">
        <f>IF(Identificatiegegevens!$B54="","",SUM(Identificatiegegevens!$M54:$R54))</f>
        <v/>
      </c>
    </row>
    <row r="55" spans="1:19" ht="15.75" x14ac:dyDescent="0.25">
      <c r="A55" s="136" t="s">
        <v>60</v>
      </c>
      <c r="B55" s="151"/>
      <c r="C55" s="152"/>
      <c r="D55" s="152"/>
      <c r="E55" s="141" t="str" cm="1">
        <f t="array" ref="E55">IF(ISBLANK(Identificatiegegevens!$B55),"",_xlfn.TEXTJOIN("; ",TRUE,_xlfn.UNIQUE(IF(_xlfn.VSTACK(Tabel3[Naam leverancier of onderaannemer],Tabel4[Naam leverancier of onderaannemer],Tabel5[Naam leverancier of onderaannemer])=Identificatiegegevens!$B55,_xlfn.VSTACK(Tabel3[Opdrachtgevende Partnerorganisatie],Tabel4[Opdrachtgevende Partnerorganisatie],Tabel5[Opdrachtgevende Partnerorganisatie]),""))))</f>
        <v/>
      </c>
      <c r="F55" s="145" t="str">
        <f>IF(Identificatiegegevens!$B55="","",SUMIF(Tabel2[Partnerorganisatie],Identificatiegegevens!$B55,Tabel2[Totaal personeelskost]))</f>
        <v/>
      </c>
      <c r="G55" s="145" t="str">
        <f>IF(Identificatiegegevens!$B55="","",Identificatiegegevens!$F55*0.15)</f>
        <v/>
      </c>
      <c r="H55" s="145" t="str">
        <f>IF(Identificatiegegevens!$B55="","",IF(OR(Identificatiegegevens!$D55="promotor",Identificatiegegevens!$D55="partner"),SUMIF(Tabel3[Opdrachtgevende Partnerorganisatie],Identificatiegegevens!$B55,Tabel3[Totaal]),SUMIF(Tabel3[Naam leverancier of onderaannemer],Identificatiegegevens!$B55,Tabel3[Totaal])))</f>
        <v/>
      </c>
      <c r="I55" s="145" t="str">
        <f>IF(Identificatiegegevens!$B55="","",IF(OR(Identificatiegegevens!$D55="promotor",Identificatiegegevens!$D55="partner"),SUMIF(Tabel4[Opdrachtgevende Partnerorganisatie],Identificatiegegevens!$B55,Tabel4[Totaal]),SUMIF(Tabel4[Naam leverancier of onderaannemer],Identificatiegegevens!$B55,Tabel4[Totaal])))</f>
        <v/>
      </c>
      <c r="J55" s="145" t="str">
        <f>IF(Identificatiegegevens!$B55="","",IF(OR(Identificatiegegevens!$D55="promotor",Identificatiegegevens!$D55="partner"),SUMIF(Tabel5[Opdrachtgevende Partnerorganisatie],Identificatiegegevens!$B55,Tabel5[Totaal]),SUMIF(Tabel5[Naam leverancier of onderaannemer],Identificatiegegevens!$B55,Tabel5[Totaal])))</f>
        <v/>
      </c>
      <c r="K55" s="145" t="str">
        <f>IF(Identificatiegegevens!$B55="","",-SUMIF(Tabel6[Partnerorganisatie],Identificatiegegevens!$B55,Tabel6[Bedrag]))</f>
        <v/>
      </c>
      <c r="L55" s="143" t="str">
        <f>IF(Identificatiegegevens!$B55="","",SUM(Identificatiegegevens!$F55:$K55))</f>
        <v/>
      </c>
      <c r="M55" s="146" t="str">
        <f>IF(Identificatiegegevens!$B55="","",SUMIF(Tabel2[Partnerorganisatie],Identificatiegegevens!$B55,Tabel2[Aanvaarde kost]))</f>
        <v/>
      </c>
      <c r="N55" s="146" t="str">
        <f>IF(Identificatiegegevens!$B55="","",Identificatiegegevens!$M55*0.15)</f>
        <v/>
      </c>
      <c r="O55" s="146" t="str">
        <f>IF(Identificatiegegevens!$B55="","",IF(OR(Identificatiegegevens!$D55="promotor",Identificatiegegevens!$D55="partner"),SUMIF(Tabel3[Opdrachtgevende Partnerorganisatie],Identificatiegegevens!$B55,Tabel3[Aanvaarde kost]),SUMIF(Tabel3[Naam leverancier of onderaannemer],Identificatiegegevens!$B55,Tabel3[Aanvaarde kost])))</f>
        <v/>
      </c>
      <c r="P55" s="146" t="str">
        <f>IF(Identificatiegegevens!$B55="","",IF(OR(Identificatiegegevens!$D55="promotor",Identificatiegegevens!$D55="partner"),SUMIF(Tabel4[Opdrachtgevende Partnerorganisatie],Identificatiegegevens!$B55,Tabel4[Aanvaarde kost]),SUMIF(Tabel4[Naam leverancier of onderaannemer],Identificatiegegevens!$B55,Tabel4[Aanvaarde kost])))</f>
        <v/>
      </c>
      <c r="Q55" s="146" t="str">
        <f>IF(Identificatiegegevens!$B55="","",IF(OR(Identificatiegegevens!$D55="promotor",Identificatiegegevens!$D55="partner"),SUMIF(Tabel5[Opdrachtgevende Partnerorganisatie],Identificatiegegevens!$B55,Tabel5[Aanvaarde kost]),SUMIF(Tabel5[Naam leverancier of onderaannemer],Identificatiegegevens!$B55,Tabel5[Aanvaarde kost])))</f>
        <v/>
      </c>
      <c r="R55" s="146" t="str">
        <f>IF(Identificatiegegevens!$B55="","",-SUMIF(Tabel6[Partnerorganisatie],Identificatiegegevens!$B55,Tabel6[Aanvaarde ontvangsten]))</f>
        <v/>
      </c>
      <c r="S55" s="143" t="str">
        <f>IF(Identificatiegegevens!$B55="","",SUM(Identificatiegegevens!$M55:$R55))</f>
        <v/>
      </c>
    </row>
    <row r="56" spans="1:19" ht="15.75" x14ac:dyDescent="0.25">
      <c r="A56" s="136" t="s">
        <v>61</v>
      </c>
      <c r="B56" s="149"/>
      <c r="C56" s="150"/>
      <c r="D56" s="150"/>
      <c r="E56" s="141" t="str" cm="1">
        <f t="array" ref="E56">IF(ISBLANK(Identificatiegegevens!$B56),"",_xlfn.TEXTJOIN("; ",TRUE,_xlfn.UNIQUE(IF(_xlfn.VSTACK(Tabel3[Naam leverancier of onderaannemer],Tabel4[Naam leverancier of onderaannemer],Tabel5[Naam leverancier of onderaannemer])=Identificatiegegevens!$B56,_xlfn.VSTACK(Tabel3[Opdrachtgevende Partnerorganisatie],Tabel4[Opdrachtgevende Partnerorganisatie],Tabel5[Opdrachtgevende Partnerorganisatie]),""))))</f>
        <v/>
      </c>
      <c r="F56" s="145" t="str">
        <f>IF(Identificatiegegevens!$B56="","",SUMIF(Tabel2[Partnerorganisatie],Identificatiegegevens!$B56,Tabel2[Totaal personeelskost]))</f>
        <v/>
      </c>
      <c r="G56" s="145" t="str">
        <f>IF(Identificatiegegevens!$B56="","",Identificatiegegevens!$F56*0.15)</f>
        <v/>
      </c>
      <c r="H56" s="145" t="str">
        <f>IF(Identificatiegegevens!$B56="","",IF(OR(Identificatiegegevens!$D56="promotor",Identificatiegegevens!$D56="partner"),SUMIF(Tabel3[Opdrachtgevende Partnerorganisatie],Identificatiegegevens!$B56,Tabel3[Totaal]),SUMIF(Tabel3[Naam leverancier of onderaannemer],Identificatiegegevens!$B56,Tabel3[Totaal])))</f>
        <v/>
      </c>
      <c r="I56" s="145" t="str">
        <f>IF(Identificatiegegevens!$B56="","",IF(OR(Identificatiegegevens!$D56="promotor",Identificatiegegevens!$D56="partner"),SUMIF(Tabel4[Opdrachtgevende Partnerorganisatie],Identificatiegegevens!$B56,Tabel4[Totaal]),SUMIF(Tabel4[Naam leverancier of onderaannemer],Identificatiegegevens!$B56,Tabel4[Totaal])))</f>
        <v/>
      </c>
      <c r="J56" s="145" t="str">
        <f>IF(Identificatiegegevens!$B56="","",IF(OR(Identificatiegegevens!$D56="promotor",Identificatiegegevens!$D56="partner"),SUMIF(Tabel5[Opdrachtgevende Partnerorganisatie],Identificatiegegevens!$B56,Tabel5[Totaal]),SUMIF(Tabel5[Naam leverancier of onderaannemer],Identificatiegegevens!$B56,Tabel5[Totaal])))</f>
        <v/>
      </c>
      <c r="K56" s="145" t="str">
        <f>IF(Identificatiegegevens!$B56="","",-SUMIF(Tabel6[Partnerorganisatie],Identificatiegegevens!$B56,Tabel6[Bedrag]))</f>
        <v/>
      </c>
      <c r="L56" s="143" t="str">
        <f>IF(Identificatiegegevens!$B56="","",SUM(Identificatiegegevens!$F56:$K56))</f>
        <v/>
      </c>
      <c r="M56" s="146" t="str">
        <f>IF(Identificatiegegevens!$B56="","",SUMIF(Tabel2[Partnerorganisatie],Identificatiegegevens!$B56,Tabel2[Aanvaarde kost]))</f>
        <v/>
      </c>
      <c r="N56" s="146" t="str">
        <f>IF(Identificatiegegevens!$B56="","",Identificatiegegevens!$M56*0.15)</f>
        <v/>
      </c>
      <c r="O56" s="146" t="str">
        <f>IF(Identificatiegegevens!$B56="","",IF(OR(Identificatiegegevens!$D56="promotor",Identificatiegegevens!$D56="partner"),SUMIF(Tabel3[Opdrachtgevende Partnerorganisatie],Identificatiegegevens!$B56,Tabel3[Aanvaarde kost]),SUMIF(Tabel3[Naam leverancier of onderaannemer],Identificatiegegevens!$B56,Tabel3[Aanvaarde kost])))</f>
        <v/>
      </c>
      <c r="P56" s="146" t="str">
        <f>IF(Identificatiegegevens!$B56="","",IF(OR(Identificatiegegevens!$D56="promotor",Identificatiegegevens!$D56="partner"),SUMIF(Tabel4[Opdrachtgevende Partnerorganisatie],Identificatiegegevens!$B56,Tabel4[Aanvaarde kost]),SUMIF(Tabel4[Naam leverancier of onderaannemer],Identificatiegegevens!$B56,Tabel4[Aanvaarde kost])))</f>
        <v/>
      </c>
      <c r="Q56" s="146" t="str">
        <f>IF(Identificatiegegevens!$B56="","",IF(OR(Identificatiegegevens!$D56="promotor",Identificatiegegevens!$D56="partner"),SUMIF(Tabel5[Opdrachtgevende Partnerorganisatie],Identificatiegegevens!$B56,Tabel5[Aanvaarde kost]),SUMIF(Tabel5[Naam leverancier of onderaannemer],Identificatiegegevens!$B56,Tabel5[Aanvaarde kost])))</f>
        <v/>
      </c>
      <c r="R56" s="146" t="str">
        <f>IF(Identificatiegegevens!$B56="","",-SUMIF(Tabel6[Partnerorganisatie],Identificatiegegevens!$B56,Tabel6[Aanvaarde ontvangsten]))</f>
        <v/>
      </c>
      <c r="S56" s="143" t="str">
        <f>IF(Identificatiegegevens!$B56="","",SUM(Identificatiegegevens!$M56:$R56))</f>
        <v/>
      </c>
    </row>
    <row r="57" spans="1:19" ht="15.75" x14ac:dyDescent="0.25">
      <c r="A57" s="136" t="s">
        <v>62</v>
      </c>
      <c r="B57" s="151"/>
      <c r="C57" s="152"/>
      <c r="D57" s="152"/>
      <c r="E57" s="141" t="str" cm="1">
        <f t="array" ref="E57">IF(ISBLANK(Identificatiegegevens!$B57),"",_xlfn.TEXTJOIN("; ",TRUE,_xlfn.UNIQUE(IF(_xlfn.VSTACK(Tabel3[Naam leverancier of onderaannemer],Tabel4[Naam leverancier of onderaannemer],Tabel5[Naam leverancier of onderaannemer])=Identificatiegegevens!$B57,_xlfn.VSTACK(Tabel3[Opdrachtgevende Partnerorganisatie],Tabel4[Opdrachtgevende Partnerorganisatie],Tabel5[Opdrachtgevende Partnerorganisatie]),""))))</f>
        <v/>
      </c>
      <c r="F57" s="145" t="str">
        <f>IF(Identificatiegegevens!$B57="","",SUMIF(Tabel2[Partnerorganisatie],Identificatiegegevens!$B57,Tabel2[Totaal personeelskost]))</f>
        <v/>
      </c>
      <c r="G57" s="145" t="str">
        <f>IF(Identificatiegegevens!$B57="","",Identificatiegegevens!$F57*0.15)</f>
        <v/>
      </c>
      <c r="H57" s="145" t="str">
        <f>IF(Identificatiegegevens!$B57="","",IF(OR(Identificatiegegevens!$D57="promotor",Identificatiegegevens!$D57="partner"),SUMIF(Tabel3[Opdrachtgevende Partnerorganisatie],Identificatiegegevens!$B57,Tabel3[Totaal]),SUMIF(Tabel3[Naam leverancier of onderaannemer],Identificatiegegevens!$B57,Tabel3[Totaal])))</f>
        <v/>
      </c>
      <c r="I57" s="145" t="str">
        <f>IF(Identificatiegegevens!$B57="","",IF(OR(Identificatiegegevens!$D57="promotor",Identificatiegegevens!$D57="partner"),SUMIF(Tabel4[Opdrachtgevende Partnerorganisatie],Identificatiegegevens!$B57,Tabel4[Totaal]),SUMIF(Tabel4[Naam leverancier of onderaannemer],Identificatiegegevens!$B57,Tabel4[Totaal])))</f>
        <v/>
      </c>
      <c r="J57" s="145" t="str">
        <f>IF(Identificatiegegevens!$B57="","",IF(OR(Identificatiegegevens!$D57="promotor",Identificatiegegevens!$D57="partner"),SUMIF(Tabel5[Opdrachtgevende Partnerorganisatie],Identificatiegegevens!$B57,Tabel5[Totaal]),SUMIF(Tabel5[Naam leverancier of onderaannemer],Identificatiegegevens!$B57,Tabel5[Totaal])))</f>
        <v/>
      </c>
      <c r="K57" s="145" t="str">
        <f>IF(Identificatiegegevens!$B57="","",-SUMIF(Tabel6[Partnerorganisatie],Identificatiegegevens!$B57,Tabel6[Bedrag]))</f>
        <v/>
      </c>
      <c r="L57" s="143" t="str">
        <f>IF(Identificatiegegevens!$B57="","",SUM(Identificatiegegevens!$F57:$K57))</f>
        <v/>
      </c>
      <c r="M57" s="146" t="str">
        <f>IF(Identificatiegegevens!$B57="","",SUMIF(Tabel2[Partnerorganisatie],Identificatiegegevens!$B57,Tabel2[Aanvaarde kost]))</f>
        <v/>
      </c>
      <c r="N57" s="146" t="str">
        <f>IF(Identificatiegegevens!$B57="","",Identificatiegegevens!$M57*0.15)</f>
        <v/>
      </c>
      <c r="O57" s="146" t="str">
        <f>IF(Identificatiegegevens!$B57="","",IF(OR(Identificatiegegevens!$D57="promotor",Identificatiegegevens!$D57="partner"),SUMIF(Tabel3[Opdrachtgevende Partnerorganisatie],Identificatiegegevens!$B57,Tabel3[Aanvaarde kost]),SUMIF(Tabel3[Naam leverancier of onderaannemer],Identificatiegegevens!$B57,Tabel3[Aanvaarde kost])))</f>
        <v/>
      </c>
      <c r="P57" s="146" t="str">
        <f>IF(Identificatiegegevens!$B57="","",IF(OR(Identificatiegegevens!$D57="promotor",Identificatiegegevens!$D57="partner"),SUMIF(Tabel4[Opdrachtgevende Partnerorganisatie],Identificatiegegevens!$B57,Tabel4[Aanvaarde kost]),SUMIF(Tabel4[Naam leverancier of onderaannemer],Identificatiegegevens!$B57,Tabel4[Aanvaarde kost])))</f>
        <v/>
      </c>
      <c r="Q57" s="146" t="str">
        <f>IF(Identificatiegegevens!$B57="","",IF(OR(Identificatiegegevens!$D57="promotor",Identificatiegegevens!$D57="partner"),SUMIF(Tabel5[Opdrachtgevende Partnerorganisatie],Identificatiegegevens!$B57,Tabel5[Aanvaarde kost]),SUMIF(Tabel5[Naam leverancier of onderaannemer],Identificatiegegevens!$B57,Tabel5[Aanvaarde kost])))</f>
        <v/>
      </c>
      <c r="R57" s="146" t="str">
        <f>IF(Identificatiegegevens!$B57="","",-SUMIF(Tabel6[Partnerorganisatie],Identificatiegegevens!$B57,Tabel6[Aanvaarde ontvangsten]))</f>
        <v/>
      </c>
      <c r="S57" s="143" t="str">
        <f>IF(Identificatiegegevens!$B57="","",SUM(Identificatiegegevens!$M57:$R57))</f>
        <v/>
      </c>
    </row>
    <row r="58" spans="1:19" ht="15.75" x14ac:dyDescent="0.25">
      <c r="A58" s="136" t="s">
        <v>63</v>
      </c>
      <c r="B58" s="149"/>
      <c r="C58" s="150"/>
      <c r="D58" s="150"/>
      <c r="E58" s="141" t="str" cm="1">
        <f t="array" ref="E58">IF(ISBLANK(Identificatiegegevens!$B58),"",_xlfn.TEXTJOIN("; ",TRUE,_xlfn.UNIQUE(IF(_xlfn.VSTACK(Tabel3[Naam leverancier of onderaannemer],Tabel4[Naam leverancier of onderaannemer],Tabel5[Naam leverancier of onderaannemer])=Identificatiegegevens!$B58,_xlfn.VSTACK(Tabel3[Opdrachtgevende Partnerorganisatie],Tabel4[Opdrachtgevende Partnerorganisatie],Tabel5[Opdrachtgevende Partnerorganisatie]),""))))</f>
        <v/>
      </c>
      <c r="F58" s="145" t="str">
        <f>IF(Identificatiegegevens!$B58="","",SUMIF(Tabel2[Partnerorganisatie],Identificatiegegevens!$B58,Tabel2[Totaal personeelskost]))</f>
        <v/>
      </c>
      <c r="G58" s="145" t="str">
        <f>IF(Identificatiegegevens!$B58="","",Identificatiegegevens!$F58*0.15)</f>
        <v/>
      </c>
      <c r="H58" s="145" t="str">
        <f>IF(Identificatiegegevens!$B58="","",IF(OR(Identificatiegegevens!$D58="promotor",Identificatiegegevens!$D58="partner"),SUMIF(Tabel3[Opdrachtgevende Partnerorganisatie],Identificatiegegevens!$B58,Tabel3[Totaal]),SUMIF(Tabel3[Naam leverancier of onderaannemer],Identificatiegegevens!$B58,Tabel3[Totaal])))</f>
        <v/>
      </c>
      <c r="I58" s="145" t="str">
        <f>IF(Identificatiegegevens!$B58="","",IF(OR(Identificatiegegevens!$D58="promotor",Identificatiegegevens!$D58="partner"),SUMIF(Tabel4[Opdrachtgevende Partnerorganisatie],Identificatiegegevens!$B58,Tabel4[Totaal]),SUMIF(Tabel4[Naam leverancier of onderaannemer],Identificatiegegevens!$B58,Tabel4[Totaal])))</f>
        <v/>
      </c>
      <c r="J58" s="145" t="str">
        <f>IF(Identificatiegegevens!$B58="","",IF(OR(Identificatiegegevens!$D58="promotor",Identificatiegegevens!$D58="partner"),SUMIF(Tabel5[Opdrachtgevende Partnerorganisatie],Identificatiegegevens!$B58,Tabel5[Totaal]),SUMIF(Tabel5[Naam leverancier of onderaannemer],Identificatiegegevens!$B58,Tabel5[Totaal])))</f>
        <v/>
      </c>
      <c r="K58" s="145" t="str">
        <f>IF(Identificatiegegevens!$B58="","",-SUMIF(Tabel6[Partnerorganisatie],Identificatiegegevens!$B58,Tabel6[Bedrag]))</f>
        <v/>
      </c>
      <c r="L58" s="143" t="str">
        <f>IF(Identificatiegegevens!$B58="","",SUM(Identificatiegegevens!$F58:$K58))</f>
        <v/>
      </c>
      <c r="M58" s="146" t="str">
        <f>IF(Identificatiegegevens!$B58="","",SUMIF(Tabel2[Partnerorganisatie],Identificatiegegevens!$B58,Tabel2[Aanvaarde kost]))</f>
        <v/>
      </c>
      <c r="N58" s="146" t="str">
        <f>IF(Identificatiegegevens!$B58="","",Identificatiegegevens!$M58*0.15)</f>
        <v/>
      </c>
      <c r="O58" s="146" t="str">
        <f>IF(Identificatiegegevens!$B58="","",IF(OR(Identificatiegegevens!$D58="promotor",Identificatiegegevens!$D58="partner"),SUMIF(Tabel3[Opdrachtgevende Partnerorganisatie],Identificatiegegevens!$B58,Tabel3[Aanvaarde kost]),SUMIF(Tabel3[Naam leverancier of onderaannemer],Identificatiegegevens!$B58,Tabel3[Aanvaarde kost])))</f>
        <v/>
      </c>
      <c r="P58" s="146" t="str">
        <f>IF(Identificatiegegevens!$B58="","",IF(OR(Identificatiegegevens!$D58="promotor",Identificatiegegevens!$D58="partner"),SUMIF(Tabel4[Opdrachtgevende Partnerorganisatie],Identificatiegegevens!$B58,Tabel4[Aanvaarde kost]),SUMIF(Tabel4[Naam leverancier of onderaannemer],Identificatiegegevens!$B58,Tabel4[Aanvaarde kost])))</f>
        <v/>
      </c>
      <c r="Q58" s="146" t="str">
        <f>IF(Identificatiegegevens!$B58="","",IF(OR(Identificatiegegevens!$D58="promotor",Identificatiegegevens!$D58="partner"),SUMIF(Tabel5[Opdrachtgevende Partnerorganisatie],Identificatiegegevens!$B58,Tabel5[Aanvaarde kost]),SUMIF(Tabel5[Naam leverancier of onderaannemer],Identificatiegegevens!$B58,Tabel5[Aanvaarde kost])))</f>
        <v/>
      </c>
      <c r="R58" s="146" t="str">
        <f>IF(Identificatiegegevens!$B58="","",-SUMIF(Tabel6[Partnerorganisatie],Identificatiegegevens!$B58,Tabel6[Aanvaarde ontvangsten]))</f>
        <v/>
      </c>
      <c r="S58" s="143" t="str">
        <f>IF(Identificatiegegevens!$B58="","",SUM(Identificatiegegevens!$M58:$R58))</f>
        <v/>
      </c>
    </row>
    <row r="59" spans="1:19" ht="15.75" x14ac:dyDescent="0.25">
      <c r="A59" s="136" t="s">
        <v>64</v>
      </c>
      <c r="B59" s="151"/>
      <c r="C59" s="152"/>
      <c r="D59" s="152"/>
      <c r="E59" s="141" t="str" cm="1">
        <f t="array" ref="E59">IF(ISBLANK(Identificatiegegevens!$B59),"",_xlfn.TEXTJOIN("; ",TRUE,_xlfn.UNIQUE(IF(_xlfn.VSTACK(Tabel3[Naam leverancier of onderaannemer],Tabel4[Naam leverancier of onderaannemer],Tabel5[Naam leverancier of onderaannemer])=Identificatiegegevens!$B59,_xlfn.VSTACK(Tabel3[Opdrachtgevende Partnerorganisatie],Tabel4[Opdrachtgevende Partnerorganisatie],Tabel5[Opdrachtgevende Partnerorganisatie]),""))))</f>
        <v/>
      </c>
      <c r="F59" s="145" t="str">
        <f>IF(Identificatiegegevens!$B59="","",SUMIF(Tabel2[Partnerorganisatie],Identificatiegegevens!$B59,Tabel2[Totaal personeelskost]))</f>
        <v/>
      </c>
      <c r="G59" s="145" t="str">
        <f>IF(Identificatiegegevens!$B59="","",Identificatiegegevens!$F59*0.15)</f>
        <v/>
      </c>
      <c r="H59" s="145" t="str">
        <f>IF(Identificatiegegevens!$B59="","",IF(OR(Identificatiegegevens!$D59="promotor",Identificatiegegevens!$D59="partner"),SUMIF(Tabel3[Opdrachtgevende Partnerorganisatie],Identificatiegegevens!$B59,Tabel3[Totaal]),SUMIF(Tabel3[Naam leverancier of onderaannemer],Identificatiegegevens!$B59,Tabel3[Totaal])))</f>
        <v/>
      </c>
      <c r="I59" s="145" t="str">
        <f>IF(Identificatiegegevens!$B59="","",IF(OR(Identificatiegegevens!$D59="promotor",Identificatiegegevens!$D59="partner"),SUMIF(Tabel4[Opdrachtgevende Partnerorganisatie],Identificatiegegevens!$B59,Tabel4[Totaal]),SUMIF(Tabel4[Naam leverancier of onderaannemer],Identificatiegegevens!$B59,Tabel4[Totaal])))</f>
        <v/>
      </c>
      <c r="J59" s="145" t="str">
        <f>IF(Identificatiegegevens!$B59="","",IF(OR(Identificatiegegevens!$D59="promotor",Identificatiegegevens!$D59="partner"),SUMIF(Tabel5[Opdrachtgevende Partnerorganisatie],Identificatiegegevens!$B59,Tabel5[Totaal]),SUMIF(Tabel5[Naam leverancier of onderaannemer],Identificatiegegevens!$B59,Tabel5[Totaal])))</f>
        <v/>
      </c>
      <c r="K59" s="145" t="str">
        <f>IF(Identificatiegegevens!$B59="","",-SUMIF(Tabel6[Partnerorganisatie],Identificatiegegevens!$B59,Tabel6[Bedrag]))</f>
        <v/>
      </c>
      <c r="L59" s="143" t="str">
        <f>IF(Identificatiegegevens!$B59="","",SUM(Identificatiegegevens!$F59:$K59))</f>
        <v/>
      </c>
      <c r="M59" s="146" t="str">
        <f>IF(Identificatiegegevens!$B59="","",SUMIF(Tabel2[Partnerorganisatie],Identificatiegegevens!$B59,Tabel2[Aanvaarde kost]))</f>
        <v/>
      </c>
      <c r="N59" s="146" t="str">
        <f>IF(Identificatiegegevens!$B59="","",Identificatiegegevens!$M59*0.15)</f>
        <v/>
      </c>
      <c r="O59" s="146" t="str">
        <f>IF(Identificatiegegevens!$B59="","",IF(OR(Identificatiegegevens!$D59="promotor",Identificatiegegevens!$D59="partner"),SUMIF(Tabel3[Opdrachtgevende Partnerorganisatie],Identificatiegegevens!$B59,Tabel3[Aanvaarde kost]),SUMIF(Tabel3[Naam leverancier of onderaannemer],Identificatiegegevens!$B59,Tabel3[Aanvaarde kost])))</f>
        <v/>
      </c>
      <c r="P59" s="146" t="str">
        <f>IF(Identificatiegegevens!$B59="","",IF(OR(Identificatiegegevens!$D59="promotor",Identificatiegegevens!$D59="partner"),SUMIF(Tabel4[Opdrachtgevende Partnerorganisatie],Identificatiegegevens!$B59,Tabel4[Aanvaarde kost]),SUMIF(Tabel4[Naam leverancier of onderaannemer],Identificatiegegevens!$B59,Tabel4[Aanvaarde kost])))</f>
        <v/>
      </c>
      <c r="Q59" s="146" t="str">
        <f>IF(Identificatiegegevens!$B59="","",IF(OR(Identificatiegegevens!$D59="promotor",Identificatiegegevens!$D59="partner"),SUMIF(Tabel5[Opdrachtgevende Partnerorganisatie],Identificatiegegevens!$B59,Tabel5[Aanvaarde kost]),SUMIF(Tabel5[Naam leverancier of onderaannemer],Identificatiegegevens!$B59,Tabel5[Aanvaarde kost])))</f>
        <v/>
      </c>
      <c r="R59" s="146" t="str">
        <f>IF(Identificatiegegevens!$B59="","",-SUMIF(Tabel6[Partnerorganisatie],Identificatiegegevens!$B59,Tabel6[Aanvaarde ontvangsten]))</f>
        <v/>
      </c>
      <c r="S59" s="143" t="str">
        <f>IF(Identificatiegegevens!$B59="","",SUM(Identificatiegegevens!$M59:$R59))</f>
        <v/>
      </c>
    </row>
    <row r="60" spans="1:19" ht="15.75" x14ac:dyDescent="0.25">
      <c r="A60" s="136" t="s">
        <v>65</v>
      </c>
      <c r="B60" s="149"/>
      <c r="C60" s="150"/>
      <c r="D60" s="150"/>
      <c r="E60" s="141" t="str" cm="1">
        <f t="array" ref="E60">IF(ISBLANK(Identificatiegegevens!$B60),"",_xlfn.TEXTJOIN("; ",TRUE,_xlfn.UNIQUE(IF(_xlfn.VSTACK(Tabel3[Naam leverancier of onderaannemer],Tabel4[Naam leverancier of onderaannemer],Tabel5[Naam leverancier of onderaannemer])=Identificatiegegevens!$B60,_xlfn.VSTACK(Tabel3[Opdrachtgevende Partnerorganisatie],Tabel4[Opdrachtgevende Partnerorganisatie],Tabel5[Opdrachtgevende Partnerorganisatie]),""))))</f>
        <v/>
      </c>
      <c r="F60" s="145" t="str">
        <f>IF(Identificatiegegevens!$B60="","",SUMIF(Tabel2[Partnerorganisatie],Identificatiegegevens!$B60,Tabel2[Totaal personeelskost]))</f>
        <v/>
      </c>
      <c r="G60" s="145" t="str">
        <f>IF(Identificatiegegevens!$B60="","",Identificatiegegevens!$F60*0.15)</f>
        <v/>
      </c>
      <c r="H60" s="145" t="str">
        <f>IF(Identificatiegegevens!$B60="","",IF(OR(Identificatiegegevens!$D60="promotor",Identificatiegegevens!$D60="partner"),SUMIF(Tabel3[Opdrachtgevende Partnerorganisatie],Identificatiegegevens!$B60,Tabel3[Totaal]),SUMIF(Tabel3[Naam leverancier of onderaannemer],Identificatiegegevens!$B60,Tabel3[Totaal])))</f>
        <v/>
      </c>
      <c r="I60" s="145" t="str">
        <f>IF(Identificatiegegevens!$B60="","",IF(OR(Identificatiegegevens!$D60="promotor",Identificatiegegevens!$D60="partner"),SUMIF(Tabel4[Opdrachtgevende Partnerorganisatie],Identificatiegegevens!$B60,Tabel4[Totaal]),SUMIF(Tabel4[Naam leverancier of onderaannemer],Identificatiegegevens!$B60,Tabel4[Totaal])))</f>
        <v/>
      </c>
      <c r="J60" s="145" t="str">
        <f>IF(Identificatiegegevens!$B60="","",IF(OR(Identificatiegegevens!$D60="promotor",Identificatiegegevens!$D60="partner"),SUMIF(Tabel5[Opdrachtgevende Partnerorganisatie],Identificatiegegevens!$B60,Tabel5[Totaal]),SUMIF(Tabel5[Naam leverancier of onderaannemer],Identificatiegegevens!$B60,Tabel5[Totaal])))</f>
        <v/>
      </c>
      <c r="K60" s="145" t="str">
        <f>IF(Identificatiegegevens!$B60="","",-SUMIF(Tabel6[Partnerorganisatie],Identificatiegegevens!$B60,Tabel6[Bedrag]))</f>
        <v/>
      </c>
      <c r="L60" s="143" t="str">
        <f>IF(Identificatiegegevens!$B60="","",SUM(Identificatiegegevens!$F60:$K60))</f>
        <v/>
      </c>
      <c r="M60" s="146" t="str">
        <f>IF(Identificatiegegevens!$B60="","",SUMIF(Tabel2[Partnerorganisatie],Identificatiegegevens!$B60,Tabel2[Aanvaarde kost]))</f>
        <v/>
      </c>
      <c r="N60" s="146" t="str">
        <f>IF(Identificatiegegevens!$B60="","",Identificatiegegevens!$M60*0.15)</f>
        <v/>
      </c>
      <c r="O60" s="146" t="str">
        <f>IF(Identificatiegegevens!$B60="","",IF(OR(Identificatiegegevens!$D60="promotor",Identificatiegegevens!$D60="partner"),SUMIF(Tabel3[Opdrachtgevende Partnerorganisatie],Identificatiegegevens!$B60,Tabel3[Aanvaarde kost]),SUMIF(Tabel3[Naam leverancier of onderaannemer],Identificatiegegevens!$B60,Tabel3[Aanvaarde kost])))</f>
        <v/>
      </c>
      <c r="P60" s="146" t="str">
        <f>IF(Identificatiegegevens!$B60="","",IF(OR(Identificatiegegevens!$D60="promotor",Identificatiegegevens!$D60="partner"),SUMIF(Tabel4[Opdrachtgevende Partnerorganisatie],Identificatiegegevens!$B60,Tabel4[Aanvaarde kost]),SUMIF(Tabel4[Naam leverancier of onderaannemer],Identificatiegegevens!$B60,Tabel4[Aanvaarde kost])))</f>
        <v/>
      </c>
      <c r="Q60" s="146" t="str">
        <f>IF(Identificatiegegevens!$B60="","",IF(OR(Identificatiegegevens!$D60="promotor",Identificatiegegevens!$D60="partner"),SUMIF(Tabel5[Opdrachtgevende Partnerorganisatie],Identificatiegegevens!$B60,Tabel5[Aanvaarde kost]),SUMIF(Tabel5[Naam leverancier of onderaannemer],Identificatiegegevens!$B60,Tabel5[Aanvaarde kost])))</f>
        <v/>
      </c>
      <c r="R60" s="146" t="str">
        <f>IF(Identificatiegegevens!$B60="","",-SUMIF(Tabel6[Partnerorganisatie],Identificatiegegevens!$B60,Tabel6[Aanvaarde ontvangsten]))</f>
        <v/>
      </c>
      <c r="S60" s="143" t="str">
        <f>IF(Identificatiegegevens!$B60="","",SUM(Identificatiegegevens!$M60:$R60))</f>
        <v/>
      </c>
    </row>
    <row r="61" spans="1:19" ht="15.75" x14ac:dyDescent="0.25">
      <c r="A61" s="136" t="s">
        <v>66</v>
      </c>
      <c r="B61" s="151"/>
      <c r="C61" s="152"/>
      <c r="D61" s="152"/>
      <c r="E61" s="141" t="str" cm="1">
        <f t="array" ref="E61">IF(ISBLANK(Identificatiegegevens!$B61),"",_xlfn.TEXTJOIN("; ",TRUE,_xlfn.UNIQUE(IF(_xlfn.VSTACK(Tabel3[Naam leverancier of onderaannemer],Tabel4[Naam leverancier of onderaannemer],Tabel5[Naam leverancier of onderaannemer])=Identificatiegegevens!$B61,_xlfn.VSTACK(Tabel3[Opdrachtgevende Partnerorganisatie],Tabel4[Opdrachtgevende Partnerorganisatie],Tabel5[Opdrachtgevende Partnerorganisatie]),""))))</f>
        <v/>
      </c>
      <c r="F61" s="145" t="str">
        <f>IF(Identificatiegegevens!$B61="","",SUMIF(Tabel2[Partnerorganisatie],Identificatiegegevens!$B61,Tabel2[Totaal personeelskost]))</f>
        <v/>
      </c>
      <c r="G61" s="145" t="str">
        <f>IF(Identificatiegegevens!$B61="","",Identificatiegegevens!$F61*0.15)</f>
        <v/>
      </c>
      <c r="H61" s="145" t="str">
        <f>IF(Identificatiegegevens!$B61="","",IF(OR(Identificatiegegevens!$D61="promotor",Identificatiegegevens!$D61="partner"),SUMIF(Tabel3[Opdrachtgevende Partnerorganisatie],Identificatiegegevens!$B61,Tabel3[Totaal]),SUMIF(Tabel3[Naam leverancier of onderaannemer],Identificatiegegevens!$B61,Tabel3[Totaal])))</f>
        <v/>
      </c>
      <c r="I61" s="145" t="str">
        <f>IF(Identificatiegegevens!$B61="","",IF(OR(Identificatiegegevens!$D61="promotor",Identificatiegegevens!$D61="partner"),SUMIF(Tabel4[Opdrachtgevende Partnerorganisatie],Identificatiegegevens!$B61,Tabel4[Totaal]),SUMIF(Tabel4[Naam leverancier of onderaannemer],Identificatiegegevens!$B61,Tabel4[Totaal])))</f>
        <v/>
      </c>
      <c r="J61" s="145" t="str">
        <f>IF(Identificatiegegevens!$B61="","",IF(OR(Identificatiegegevens!$D61="promotor",Identificatiegegevens!$D61="partner"),SUMIF(Tabel5[Opdrachtgevende Partnerorganisatie],Identificatiegegevens!$B61,Tabel5[Totaal]),SUMIF(Tabel5[Naam leverancier of onderaannemer],Identificatiegegevens!$B61,Tabel5[Totaal])))</f>
        <v/>
      </c>
      <c r="K61" s="145" t="str">
        <f>IF(Identificatiegegevens!$B61="","",-SUMIF(Tabel6[Partnerorganisatie],Identificatiegegevens!$B61,Tabel6[Bedrag]))</f>
        <v/>
      </c>
      <c r="L61" s="143" t="str">
        <f>IF(Identificatiegegevens!$B61="","",SUM(Identificatiegegevens!$F61:$K61))</f>
        <v/>
      </c>
      <c r="M61" s="146" t="str">
        <f>IF(Identificatiegegevens!$B61="","",SUMIF(Tabel2[Partnerorganisatie],Identificatiegegevens!$B61,Tabel2[Aanvaarde kost]))</f>
        <v/>
      </c>
      <c r="N61" s="146" t="str">
        <f>IF(Identificatiegegevens!$B61="","",Identificatiegegevens!$M61*0.15)</f>
        <v/>
      </c>
      <c r="O61" s="146" t="str">
        <f>IF(Identificatiegegevens!$B61="","",IF(OR(Identificatiegegevens!$D61="promotor",Identificatiegegevens!$D61="partner"),SUMIF(Tabel3[Opdrachtgevende Partnerorganisatie],Identificatiegegevens!$B61,Tabel3[Aanvaarde kost]),SUMIF(Tabel3[Naam leverancier of onderaannemer],Identificatiegegevens!$B61,Tabel3[Aanvaarde kost])))</f>
        <v/>
      </c>
      <c r="P61" s="146" t="str">
        <f>IF(Identificatiegegevens!$B61="","",IF(OR(Identificatiegegevens!$D61="promotor",Identificatiegegevens!$D61="partner"),SUMIF(Tabel4[Opdrachtgevende Partnerorganisatie],Identificatiegegevens!$B61,Tabel4[Aanvaarde kost]),SUMIF(Tabel4[Naam leverancier of onderaannemer],Identificatiegegevens!$B61,Tabel4[Aanvaarde kost])))</f>
        <v/>
      </c>
      <c r="Q61" s="146" t="str">
        <f>IF(Identificatiegegevens!$B61="","",IF(OR(Identificatiegegevens!$D61="promotor",Identificatiegegevens!$D61="partner"),SUMIF(Tabel5[Opdrachtgevende Partnerorganisatie],Identificatiegegevens!$B61,Tabel5[Aanvaarde kost]),SUMIF(Tabel5[Naam leverancier of onderaannemer],Identificatiegegevens!$B61,Tabel5[Aanvaarde kost])))</f>
        <v/>
      </c>
      <c r="R61" s="146" t="str">
        <f>IF(Identificatiegegevens!$B61="","",-SUMIF(Tabel6[Partnerorganisatie],Identificatiegegevens!$B61,Tabel6[Aanvaarde ontvangsten]))</f>
        <v/>
      </c>
      <c r="S61" s="143" t="str">
        <f>IF(Identificatiegegevens!$B61="","",SUM(Identificatiegegevens!$M61:$R61))</f>
        <v/>
      </c>
    </row>
    <row r="62" spans="1:19" ht="15.75" x14ac:dyDescent="0.25">
      <c r="A62" s="136" t="s">
        <v>67</v>
      </c>
      <c r="B62" s="149"/>
      <c r="C62" s="150"/>
      <c r="D62" s="150"/>
      <c r="E62" s="141" t="str" cm="1">
        <f t="array" ref="E62">IF(ISBLANK(Identificatiegegevens!$B62),"",_xlfn.TEXTJOIN("; ",TRUE,_xlfn.UNIQUE(IF(_xlfn.VSTACK(Tabel3[Naam leverancier of onderaannemer],Tabel4[Naam leverancier of onderaannemer],Tabel5[Naam leverancier of onderaannemer])=Identificatiegegevens!$B62,_xlfn.VSTACK(Tabel3[Opdrachtgevende Partnerorganisatie],Tabel4[Opdrachtgevende Partnerorganisatie],Tabel5[Opdrachtgevende Partnerorganisatie]),""))))</f>
        <v/>
      </c>
      <c r="F62" s="145" t="str">
        <f>IF(Identificatiegegevens!$B62="","",SUMIF(Tabel2[Partnerorganisatie],Identificatiegegevens!$B62,Tabel2[Totaal personeelskost]))</f>
        <v/>
      </c>
      <c r="G62" s="145" t="str">
        <f>IF(Identificatiegegevens!$B62="","",Identificatiegegevens!$F62*0.15)</f>
        <v/>
      </c>
      <c r="H62" s="145" t="str">
        <f>IF(Identificatiegegevens!$B62="","",IF(OR(Identificatiegegevens!$D62="promotor",Identificatiegegevens!$D62="partner"),SUMIF(Tabel3[Opdrachtgevende Partnerorganisatie],Identificatiegegevens!$B62,Tabel3[Totaal]),SUMIF(Tabel3[Naam leverancier of onderaannemer],Identificatiegegevens!$B62,Tabel3[Totaal])))</f>
        <v/>
      </c>
      <c r="I62" s="145" t="str">
        <f>IF(Identificatiegegevens!$B62="","",IF(OR(Identificatiegegevens!$D62="promotor",Identificatiegegevens!$D62="partner"),SUMIF(Tabel4[Opdrachtgevende Partnerorganisatie],Identificatiegegevens!$B62,Tabel4[Totaal]),SUMIF(Tabel4[Naam leverancier of onderaannemer],Identificatiegegevens!$B62,Tabel4[Totaal])))</f>
        <v/>
      </c>
      <c r="J62" s="145" t="str">
        <f>IF(Identificatiegegevens!$B62="","",IF(OR(Identificatiegegevens!$D62="promotor",Identificatiegegevens!$D62="partner"),SUMIF(Tabel5[Opdrachtgevende Partnerorganisatie],Identificatiegegevens!$B62,Tabel5[Totaal]),SUMIF(Tabel5[Naam leverancier of onderaannemer],Identificatiegegevens!$B62,Tabel5[Totaal])))</f>
        <v/>
      </c>
      <c r="K62" s="145" t="str">
        <f>IF(Identificatiegegevens!$B62="","",-SUMIF(Tabel6[Partnerorganisatie],Identificatiegegevens!$B62,Tabel6[Bedrag]))</f>
        <v/>
      </c>
      <c r="L62" s="143" t="str">
        <f>IF(Identificatiegegevens!$B62="","",SUM(Identificatiegegevens!$F62:$K62))</f>
        <v/>
      </c>
      <c r="M62" s="146" t="str">
        <f>IF(Identificatiegegevens!$B62="","",SUMIF(Tabel2[Partnerorganisatie],Identificatiegegevens!$B62,Tabel2[Aanvaarde kost]))</f>
        <v/>
      </c>
      <c r="N62" s="146" t="str">
        <f>IF(Identificatiegegevens!$B62="","",Identificatiegegevens!$M62*0.15)</f>
        <v/>
      </c>
      <c r="O62" s="146" t="str">
        <f>IF(Identificatiegegevens!$B62="","",IF(OR(Identificatiegegevens!$D62="promotor",Identificatiegegevens!$D62="partner"),SUMIF(Tabel3[Opdrachtgevende Partnerorganisatie],Identificatiegegevens!$B62,Tabel3[Aanvaarde kost]),SUMIF(Tabel3[Naam leverancier of onderaannemer],Identificatiegegevens!$B62,Tabel3[Aanvaarde kost])))</f>
        <v/>
      </c>
      <c r="P62" s="146" t="str">
        <f>IF(Identificatiegegevens!$B62="","",IF(OR(Identificatiegegevens!$D62="promotor",Identificatiegegevens!$D62="partner"),SUMIF(Tabel4[Opdrachtgevende Partnerorganisatie],Identificatiegegevens!$B62,Tabel4[Aanvaarde kost]),SUMIF(Tabel4[Naam leverancier of onderaannemer],Identificatiegegevens!$B62,Tabel4[Aanvaarde kost])))</f>
        <v/>
      </c>
      <c r="Q62" s="146" t="str">
        <f>IF(Identificatiegegevens!$B62="","",IF(OR(Identificatiegegevens!$D62="promotor",Identificatiegegevens!$D62="partner"),SUMIF(Tabel5[Opdrachtgevende Partnerorganisatie],Identificatiegegevens!$B62,Tabel5[Aanvaarde kost]),SUMIF(Tabel5[Naam leverancier of onderaannemer],Identificatiegegevens!$B62,Tabel5[Aanvaarde kost])))</f>
        <v/>
      </c>
      <c r="R62" s="146" t="str">
        <f>IF(Identificatiegegevens!$B62="","",-SUMIF(Tabel6[Partnerorganisatie],Identificatiegegevens!$B62,Tabel6[Aanvaarde ontvangsten]))</f>
        <v/>
      </c>
      <c r="S62" s="143" t="str">
        <f>IF(Identificatiegegevens!$B62="","",SUM(Identificatiegegevens!$M62:$R62))</f>
        <v/>
      </c>
    </row>
    <row r="63" spans="1:19" ht="15.75" x14ac:dyDescent="0.25">
      <c r="A63" s="136" t="s">
        <v>68</v>
      </c>
      <c r="B63" s="151"/>
      <c r="C63" s="152"/>
      <c r="D63" s="152"/>
      <c r="E63" s="141" t="str" cm="1">
        <f t="array" ref="E63">IF(ISBLANK(Identificatiegegevens!$B63),"",_xlfn.TEXTJOIN("; ",TRUE,_xlfn.UNIQUE(IF(_xlfn.VSTACK(Tabel3[Naam leverancier of onderaannemer],Tabel4[Naam leverancier of onderaannemer],Tabel5[Naam leverancier of onderaannemer])=Identificatiegegevens!$B63,_xlfn.VSTACK(Tabel3[Opdrachtgevende Partnerorganisatie],Tabel4[Opdrachtgevende Partnerorganisatie],Tabel5[Opdrachtgevende Partnerorganisatie]),""))))</f>
        <v/>
      </c>
      <c r="F63" s="145" t="str">
        <f>IF(Identificatiegegevens!$B63="","",SUMIF(Tabel2[Partnerorganisatie],Identificatiegegevens!$B63,Tabel2[Totaal personeelskost]))</f>
        <v/>
      </c>
      <c r="G63" s="145" t="str">
        <f>IF(Identificatiegegevens!$B63="","",Identificatiegegevens!$F63*0.15)</f>
        <v/>
      </c>
      <c r="H63" s="145" t="str">
        <f>IF(Identificatiegegevens!$B63="","",IF(OR(Identificatiegegevens!$D63="promotor",Identificatiegegevens!$D63="partner"),SUMIF(Tabel3[Opdrachtgevende Partnerorganisatie],Identificatiegegevens!$B63,Tabel3[Totaal]),SUMIF(Tabel3[Naam leverancier of onderaannemer],Identificatiegegevens!$B63,Tabel3[Totaal])))</f>
        <v/>
      </c>
      <c r="I63" s="145" t="str">
        <f>IF(Identificatiegegevens!$B63="","",IF(OR(Identificatiegegevens!$D63="promotor",Identificatiegegevens!$D63="partner"),SUMIF(Tabel4[Opdrachtgevende Partnerorganisatie],Identificatiegegevens!$B63,Tabel4[Totaal]),SUMIF(Tabel4[Naam leverancier of onderaannemer],Identificatiegegevens!$B63,Tabel4[Totaal])))</f>
        <v/>
      </c>
      <c r="J63" s="145" t="str">
        <f>IF(Identificatiegegevens!$B63="","",IF(OR(Identificatiegegevens!$D63="promotor",Identificatiegegevens!$D63="partner"),SUMIF(Tabel5[Opdrachtgevende Partnerorganisatie],Identificatiegegevens!$B63,Tabel5[Totaal]),SUMIF(Tabel5[Naam leverancier of onderaannemer],Identificatiegegevens!$B63,Tabel5[Totaal])))</f>
        <v/>
      </c>
      <c r="K63" s="145" t="str">
        <f>IF(Identificatiegegevens!$B63="","",-SUMIF(Tabel6[Partnerorganisatie],Identificatiegegevens!$B63,Tabel6[Bedrag]))</f>
        <v/>
      </c>
      <c r="L63" s="143" t="str">
        <f>IF(Identificatiegegevens!$B63="","",SUM(Identificatiegegevens!$F63:$K63))</f>
        <v/>
      </c>
      <c r="M63" s="146" t="str">
        <f>IF(Identificatiegegevens!$B63="","",SUMIF(Tabel2[Partnerorganisatie],Identificatiegegevens!$B63,Tabel2[Aanvaarde kost]))</f>
        <v/>
      </c>
      <c r="N63" s="146" t="str">
        <f>IF(Identificatiegegevens!$B63="","",Identificatiegegevens!$M63*0.15)</f>
        <v/>
      </c>
      <c r="O63" s="146" t="str">
        <f>IF(Identificatiegegevens!$B63="","",IF(OR(Identificatiegegevens!$D63="promotor",Identificatiegegevens!$D63="partner"),SUMIF(Tabel3[Opdrachtgevende Partnerorganisatie],Identificatiegegevens!$B63,Tabel3[Aanvaarde kost]),SUMIF(Tabel3[Naam leverancier of onderaannemer],Identificatiegegevens!$B63,Tabel3[Aanvaarde kost])))</f>
        <v/>
      </c>
      <c r="P63" s="146" t="str">
        <f>IF(Identificatiegegevens!$B63="","",IF(OR(Identificatiegegevens!$D63="promotor",Identificatiegegevens!$D63="partner"),SUMIF(Tabel4[Opdrachtgevende Partnerorganisatie],Identificatiegegevens!$B63,Tabel4[Aanvaarde kost]),SUMIF(Tabel4[Naam leverancier of onderaannemer],Identificatiegegevens!$B63,Tabel4[Aanvaarde kost])))</f>
        <v/>
      </c>
      <c r="Q63" s="146" t="str">
        <f>IF(Identificatiegegevens!$B63="","",IF(OR(Identificatiegegevens!$D63="promotor",Identificatiegegevens!$D63="partner"),SUMIF(Tabel5[Opdrachtgevende Partnerorganisatie],Identificatiegegevens!$B63,Tabel5[Aanvaarde kost]),SUMIF(Tabel5[Naam leverancier of onderaannemer],Identificatiegegevens!$B63,Tabel5[Aanvaarde kost])))</f>
        <v/>
      </c>
      <c r="R63" s="146" t="str">
        <f>IF(Identificatiegegevens!$B63="","",-SUMIF(Tabel6[Partnerorganisatie],Identificatiegegevens!$B63,Tabel6[Aanvaarde ontvangsten]))</f>
        <v/>
      </c>
      <c r="S63" s="143" t="str">
        <f>IF(Identificatiegegevens!$B63="","",SUM(Identificatiegegevens!$M63:$R63))</f>
        <v/>
      </c>
    </row>
    <row r="64" spans="1:19" ht="15.75" x14ac:dyDescent="0.25">
      <c r="A64" s="136" t="s">
        <v>69</v>
      </c>
      <c r="B64" s="149"/>
      <c r="C64" s="150"/>
      <c r="D64" s="150"/>
      <c r="E64" s="141" t="str" cm="1">
        <f t="array" ref="E64">IF(ISBLANK(Identificatiegegevens!$B64),"",_xlfn.TEXTJOIN("; ",TRUE,_xlfn.UNIQUE(IF(_xlfn.VSTACK(Tabel3[Naam leverancier of onderaannemer],Tabel4[Naam leverancier of onderaannemer],Tabel5[Naam leverancier of onderaannemer])=Identificatiegegevens!$B64,_xlfn.VSTACK(Tabel3[Opdrachtgevende Partnerorganisatie],Tabel4[Opdrachtgevende Partnerorganisatie],Tabel5[Opdrachtgevende Partnerorganisatie]),""))))</f>
        <v/>
      </c>
      <c r="F64" s="145" t="str">
        <f>IF(Identificatiegegevens!$B64="","",SUMIF(Tabel2[Partnerorganisatie],Identificatiegegevens!$B64,Tabel2[Totaal personeelskost]))</f>
        <v/>
      </c>
      <c r="G64" s="145" t="str">
        <f>IF(Identificatiegegevens!$B64="","",Identificatiegegevens!$F64*0.15)</f>
        <v/>
      </c>
      <c r="H64" s="145" t="str">
        <f>IF(Identificatiegegevens!$B64="","",IF(OR(Identificatiegegevens!$D64="promotor",Identificatiegegevens!$D64="partner"),SUMIF(Tabel3[Opdrachtgevende Partnerorganisatie],Identificatiegegevens!$B64,Tabel3[Totaal]),SUMIF(Tabel3[Naam leverancier of onderaannemer],Identificatiegegevens!$B64,Tabel3[Totaal])))</f>
        <v/>
      </c>
      <c r="I64" s="145" t="str">
        <f>IF(Identificatiegegevens!$B64="","",IF(OR(Identificatiegegevens!$D64="promotor",Identificatiegegevens!$D64="partner"),SUMIF(Tabel4[Opdrachtgevende Partnerorganisatie],Identificatiegegevens!$B64,Tabel4[Totaal]),SUMIF(Tabel4[Naam leverancier of onderaannemer],Identificatiegegevens!$B64,Tabel4[Totaal])))</f>
        <v/>
      </c>
      <c r="J64" s="145" t="str">
        <f>IF(Identificatiegegevens!$B64="","",IF(OR(Identificatiegegevens!$D64="promotor",Identificatiegegevens!$D64="partner"),SUMIF(Tabel5[Opdrachtgevende Partnerorganisatie],Identificatiegegevens!$B64,Tabel5[Totaal]),SUMIF(Tabel5[Naam leverancier of onderaannemer],Identificatiegegevens!$B64,Tabel5[Totaal])))</f>
        <v/>
      </c>
      <c r="K64" s="145" t="str">
        <f>IF(Identificatiegegevens!$B64="","",-SUMIF(Tabel6[Partnerorganisatie],Identificatiegegevens!$B64,Tabel6[Bedrag]))</f>
        <v/>
      </c>
      <c r="L64" s="143" t="str">
        <f>IF(Identificatiegegevens!$B64="","",SUM(Identificatiegegevens!$F64:$K64))</f>
        <v/>
      </c>
      <c r="M64" s="146" t="str">
        <f>IF(Identificatiegegevens!$B64="","",SUMIF(Tabel2[Partnerorganisatie],Identificatiegegevens!$B64,Tabel2[Aanvaarde kost]))</f>
        <v/>
      </c>
      <c r="N64" s="146" t="str">
        <f>IF(Identificatiegegevens!$B64="","",Identificatiegegevens!$M64*0.15)</f>
        <v/>
      </c>
      <c r="O64" s="146" t="str">
        <f>IF(Identificatiegegevens!$B64="","",IF(OR(Identificatiegegevens!$D64="promotor",Identificatiegegevens!$D64="partner"),SUMIF(Tabel3[Opdrachtgevende Partnerorganisatie],Identificatiegegevens!$B64,Tabel3[Aanvaarde kost]),SUMIF(Tabel3[Naam leverancier of onderaannemer],Identificatiegegevens!$B64,Tabel3[Aanvaarde kost])))</f>
        <v/>
      </c>
      <c r="P64" s="146" t="str">
        <f>IF(Identificatiegegevens!$B64="","",IF(OR(Identificatiegegevens!$D64="promotor",Identificatiegegevens!$D64="partner"),SUMIF(Tabel4[Opdrachtgevende Partnerorganisatie],Identificatiegegevens!$B64,Tabel4[Aanvaarde kost]),SUMIF(Tabel4[Naam leverancier of onderaannemer],Identificatiegegevens!$B64,Tabel4[Aanvaarde kost])))</f>
        <v/>
      </c>
      <c r="Q64" s="146" t="str">
        <f>IF(Identificatiegegevens!$B64="","",IF(OR(Identificatiegegevens!$D64="promotor",Identificatiegegevens!$D64="partner"),SUMIF(Tabel5[Opdrachtgevende Partnerorganisatie],Identificatiegegevens!$B64,Tabel5[Aanvaarde kost]),SUMIF(Tabel5[Naam leverancier of onderaannemer],Identificatiegegevens!$B64,Tabel5[Aanvaarde kost])))</f>
        <v/>
      </c>
      <c r="R64" s="146" t="str">
        <f>IF(Identificatiegegevens!$B64="","",-SUMIF(Tabel6[Partnerorganisatie],Identificatiegegevens!$B64,Tabel6[Aanvaarde ontvangsten]))</f>
        <v/>
      </c>
      <c r="S64" s="143" t="str">
        <f>IF(Identificatiegegevens!$B64="","",SUM(Identificatiegegevens!$M64:$R64))</f>
        <v/>
      </c>
    </row>
    <row r="65" spans="1:19" ht="15.75" x14ac:dyDescent="0.25">
      <c r="A65" s="136" t="s">
        <v>70</v>
      </c>
      <c r="B65" s="151"/>
      <c r="C65" s="152"/>
      <c r="D65" s="152"/>
      <c r="E65" s="141" t="str" cm="1">
        <f t="array" ref="E65">IF(ISBLANK(Identificatiegegevens!$B65),"",_xlfn.TEXTJOIN("; ",TRUE,_xlfn.UNIQUE(IF(_xlfn.VSTACK(Tabel3[Naam leverancier of onderaannemer],Tabel4[Naam leverancier of onderaannemer],Tabel5[Naam leverancier of onderaannemer])=Identificatiegegevens!$B65,_xlfn.VSTACK(Tabel3[Opdrachtgevende Partnerorganisatie],Tabel4[Opdrachtgevende Partnerorganisatie],Tabel5[Opdrachtgevende Partnerorganisatie]),""))))</f>
        <v/>
      </c>
      <c r="F65" s="145" t="str">
        <f>IF(Identificatiegegevens!$B65="","",SUMIF(Tabel2[Partnerorganisatie],Identificatiegegevens!$B65,Tabel2[Totaal personeelskost]))</f>
        <v/>
      </c>
      <c r="G65" s="145" t="str">
        <f>IF(Identificatiegegevens!$B65="","",Identificatiegegevens!$F65*0.15)</f>
        <v/>
      </c>
      <c r="H65" s="145" t="str">
        <f>IF(Identificatiegegevens!$B65="","",IF(OR(Identificatiegegevens!$D65="promotor",Identificatiegegevens!$D65="partner"),SUMIF(Tabel3[Opdrachtgevende Partnerorganisatie],Identificatiegegevens!$B65,Tabel3[Totaal]),SUMIF(Tabel3[Naam leverancier of onderaannemer],Identificatiegegevens!$B65,Tabel3[Totaal])))</f>
        <v/>
      </c>
      <c r="I65" s="145" t="str">
        <f>IF(Identificatiegegevens!$B65="","",IF(OR(Identificatiegegevens!$D65="promotor",Identificatiegegevens!$D65="partner"),SUMIF(Tabel4[Opdrachtgevende Partnerorganisatie],Identificatiegegevens!$B65,Tabel4[Totaal]),SUMIF(Tabel4[Naam leverancier of onderaannemer],Identificatiegegevens!$B65,Tabel4[Totaal])))</f>
        <v/>
      </c>
      <c r="J65" s="145" t="str">
        <f>IF(Identificatiegegevens!$B65="","",IF(OR(Identificatiegegevens!$D65="promotor",Identificatiegegevens!$D65="partner"),SUMIF(Tabel5[Opdrachtgevende Partnerorganisatie],Identificatiegegevens!$B65,Tabel5[Totaal]),SUMIF(Tabel5[Naam leverancier of onderaannemer],Identificatiegegevens!$B65,Tabel5[Totaal])))</f>
        <v/>
      </c>
      <c r="K65" s="145" t="str">
        <f>IF(Identificatiegegevens!$B65="","",-SUMIF(Tabel6[Partnerorganisatie],Identificatiegegevens!$B65,Tabel6[Bedrag]))</f>
        <v/>
      </c>
      <c r="L65" s="143" t="str">
        <f>IF(Identificatiegegevens!$B65="","",SUM(Identificatiegegevens!$F65:$K65))</f>
        <v/>
      </c>
      <c r="M65" s="146" t="str">
        <f>IF(Identificatiegegevens!$B65="","",SUMIF(Tabel2[Partnerorganisatie],Identificatiegegevens!$B65,Tabel2[Aanvaarde kost]))</f>
        <v/>
      </c>
      <c r="N65" s="146" t="str">
        <f>IF(Identificatiegegevens!$B65="","",Identificatiegegevens!$M65*0.15)</f>
        <v/>
      </c>
      <c r="O65" s="146" t="str">
        <f>IF(Identificatiegegevens!$B65="","",IF(OR(Identificatiegegevens!$D65="promotor",Identificatiegegevens!$D65="partner"),SUMIF(Tabel3[Opdrachtgevende Partnerorganisatie],Identificatiegegevens!$B65,Tabel3[Aanvaarde kost]),SUMIF(Tabel3[Naam leverancier of onderaannemer],Identificatiegegevens!$B65,Tabel3[Aanvaarde kost])))</f>
        <v/>
      </c>
      <c r="P65" s="146" t="str">
        <f>IF(Identificatiegegevens!$B65="","",IF(OR(Identificatiegegevens!$D65="promotor",Identificatiegegevens!$D65="partner"),SUMIF(Tabel4[Opdrachtgevende Partnerorganisatie],Identificatiegegevens!$B65,Tabel4[Aanvaarde kost]),SUMIF(Tabel4[Naam leverancier of onderaannemer],Identificatiegegevens!$B65,Tabel4[Aanvaarde kost])))</f>
        <v/>
      </c>
      <c r="Q65" s="146" t="str">
        <f>IF(Identificatiegegevens!$B65="","",IF(OR(Identificatiegegevens!$D65="promotor",Identificatiegegevens!$D65="partner"),SUMIF(Tabel5[Opdrachtgevende Partnerorganisatie],Identificatiegegevens!$B65,Tabel5[Aanvaarde kost]),SUMIF(Tabel5[Naam leverancier of onderaannemer],Identificatiegegevens!$B65,Tabel5[Aanvaarde kost])))</f>
        <v/>
      </c>
      <c r="R65" s="146" t="str">
        <f>IF(Identificatiegegevens!$B65="","",-SUMIF(Tabel6[Partnerorganisatie],Identificatiegegevens!$B65,Tabel6[Aanvaarde ontvangsten]))</f>
        <v/>
      </c>
      <c r="S65" s="143" t="str">
        <f>IF(Identificatiegegevens!$B65="","",SUM(Identificatiegegevens!$M65:$R65))</f>
        <v/>
      </c>
    </row>
    <row r="66" spans="1:19" ht="15.75" x14ac:dyDescent="0.25">
      <c r="A66" s="136" t="s">
        <v>71</v>
      </c>
      <c r="B66" s="149"/>
      <c r="C66" s="150"/>
      <c r="D66" s="150"/>
      <c r="E66" s="141" t="str" cm="1">
        <f t="array" ref="E66">IF(ISBLANK(Identificatiegegevens!$B66),"",_xlfn.TEXTJOIN("; ",TRUE,_xlfn.UNIQUE(IF(_xlfn.VSTACK(Tabel3[Naam leverancier of onderaannemer],Tabel4[Naam leverancier of onderaannemer],Tabel5[Naam leverancier of onderaannemer])=Identificatiegegevens!$B66,_xlfn.VSTACK(Tabel3[Opdrachtgevende Partnerorganisatie],Tabel4[Opdrachtgevende Partnerorganisatie],Tabel5[Opdrachtgevende Partnerorganisatie]),""))))</f>
        <v/>
      </c>
      <c r="F66" s="145" t="str">
        <f>IF(Identificatiegegevens!$B66="","",SUMIF(Tabel2[Partnerorganisatie],Identificatiegegevens!$B66,Tabel2[Totaal personeelskost]))</f>
        <v/>
      </c>
      <c r="G66" s="145" t="str">
        <f>IF(Identificatiegegevens!$B66="","",Identificatiegegevens!$F66*0.15)</f>
        <v/>
      </c>
      <c r="H66" s="145" t="str">
        <f>IF(Identificatiegegevens!$B66="","",IF(OR(Identificatiegegevens!$D66="promotor",Identificatiegegevens!$D66="partner"),SUMIF(Tabel3[Opdrachtgevende Partnerorganisatie],Identificatiegegevens!$B66,Tabel3[Totaal]),SUMIF(Tabel3[Naam leverancier of onderaannemer],Identificatiegegevens!$B66,Tabel3[Totaal])))</f>
        <v/>
      </c>
      <c r="I66" s="145" t="str">
        <f>IF(Identificatiegegevens!$B66="","",IF(OR(Identificatiegegevens!$D66="promotor",Identificatiegegevens!$D66="partner"),SUMIF(Tabel4[Opdrachtgevende Partnerorganisatie],Identificatiegegevens!$B66,Tabel4[Totaal]),SUMIF(Tabel4[Naam leverancier of onderaannemer],Identificatiegegevens!$B66,Tabel4[Totaal])))</f>
        <v/>
      </c>
      <c r="J66" s="145" t="str">
        <f>IF(Identificatiegegevens!$B66="","",IF(OR(Identificatiegegevens!$D66="promotor",Identificatiegegevens!$D66="partner"),SUMIF(Tabel5[Opdrachtgevende Partnerorganisatie],Identificatiegegevens!$B66,Tabel5[Totaal]),SUMIF(Tabel5[Naam leverancier of onderaannemer],Identificatiegegevens!$B66,Tabel5[Totaal])))</f>
        <v/>
      </c>
      <c r="K66" s="145" t="str">
        <f>IF(Identificatiegegevens!$B66="","",-SUMIF(Tabel6[Partnerorganisatie],Identificatiegegevens!$B66,Tabel6[Bedrag]))</f>
        <v/>
      </c>
      <c r="L66" s="143" t="str">
        <f>IF(Identificatiegegevens!$B66="","",SUM(Identificatiegegevens!$F66:$K66))</f>
        <v/>
      </c>
      <c r="M66" s="146" t="str">
        <f>IF(Identificatiegegevens!$B66="","",SUMIF(Tabel2[Partnerorganisatie],Identificatiegegevens!$B66,Tabel2[Aanvaarde kost]))</f>
        <v/>
      </c>
      <c r="N66" s="146" t="str">
        <f>IF(Identificatiegegevens!$B66="","",Identificatiegegevens!$M66*0.15)</f>
        <v/>
      </c>
      <c r="O66" s="146" t="str">
        <f>IF(Identificatiegegevens!$B66="","",IF(OR(Identificatiegegevens!$D66="promotor",Identificatiegegevens!$D66="partner"),SUMIF(Tabel3[Opdrachtgevende Partnerorganisatie],Identificatiegegevens!$B66,Tabel3[Aanvaarde kost]),SUMIF(Tabel3[Naam leverancier of onderaannemer],Identificatiegegevens!$B66,Tabel3[Aanvaarde kost])))</f>
        <v/>
      </c>
      <c r="P66" s="146" t="str">
        <f>IF(Identificatiegegevens!$B66="","",IF(OR(Identificatiegegevens!$D66="promotor",Identificatiegegevens!$D66="partner"),SUMIF(Tabel4[Opdrachtgevende Partnerorganisatie],Identificatiegegevens!$B66,Tabel4[Aanvaarde kost]),SUMIF(Tabel4[Naam leverancier of onderaannemer],Identificatiegegevens!$B66,Tabel4[Aanvaarde kost])))</f>
        <v/>
      </c>
      <c r="Q66" s="146" t="str">
        <f>IF(Identificatiegegevens!$B66="","",IF(OR(Identificatiegegevens!$D66="promotor",Identificatiegegevens!$D66="partner"),SUMIF(Tabel5[Opdrachtgevende Partnerorganisatie],Identificatiegegevens!$B66,Tabel5[Aanvaarde kost]),SUMIF(Tabel5[Naam leverancier of onderaannemer],Identificatiegegevens!$B66,Tabel5[Aanvaarde kost])))</f>
        <v/>
      </c>
      <c r="R66" s="146" t="str">
        <f>IF(Identificatiegegevens!$B66="","",-SUMIF(Tabel6[Partnerorganisatie],Identificatiegegevens!$B66,Tabel6[Aanvaarde ontvangsten]))</f>
        <v/>
      </c>
      <c r="S66" s="143" t="str">
        <f>IF(Identificatiegegevens!$B66="","",SUM(Identificatiegegevens!$M66:$R66))</f>
        <v/>
      </c>
    </row>
    <row r="67" spans="1:19" ht="15.75" x14ac:dyDescent="0.25">
      <c r="A67" s="136" t="s">
        <v>72</v>
      </c>
      <c r="B67" s="151"/>
      <c r="C67" s="152"/>
      <c r="D67" s="152"/>
      <c r="E67" s="141" t="str" cm="1">
        <f t="array" ref="E67">IF(ISBLANK(Identificatiegegevens!$B67),"",_xlfn.TEXTJOIN("; ",TRUE,_xlfn.UNIQUE(IF(_xlfn.VSTACK(Tabel3[Naam leverancier of onderaannemer],Tabel4[Naam leverancier of onderaannemer],Tabel5[Naam leverancier of onderaannemer])=Identificatiegegevens!$B67,_xlfn.VSTACK(Tabel3[Opdrachtgevende Partnerorganisatie],Tabel4[Opdrachtgevende Partnerorganisatie],Tabel5[Opdrachtgevende Partnerorganisatie]),""))))</f>
        <v/>
      </c>
      <c r="F67" s="145" t="str">
        <f>IF(Identificatiegegevens!$B67="","",SUMIF(Tabel2[Partnerorganisatie],Identificatiegegevens!$B67,Tabel2[Totaal personeelskost]))</f>
        <v/>
      </c>
      <c r="G67" s="145" t="str">
        <f>IF(Identificatiegegevens!$B67="","",Identificatiegegevens!$F67*0.15)</f>
        <v/>
      </c>
      <c r="H67" s="145" t="str">
        <f>IF(Identificatiegegevens!$B67="","",IF(OR(Identificatiegegevens!$D67="promotor",Identificatiegegevens!$D67="partner"),SUMIF(Tabel3[Opdrachtgevende Partnerorganisatie],Identificatiegegevens!$B67,Tabel3[Totaal]),SUMIF(Tabel3[Naam leverancier of onderaannemer],Identificatiegegevens!$B67,Tabel3[Totaal])))</f>
        <v/>
      </c>
      <c r="I67" s="145" t="str">
        <f>IF(Identificatiegegevens!$B67="","",IF(OR(Identificatiegegevens!$D67="promotor",Identificatiegegevens!$D67="partner"),SUMIF(Tabel4[Opdrachtgevende Partnerorganisatie],Identificatiegegevens!$B67,Tabel4[Totaal]),SUMIF(Tabel4[Naam leverancier of onderaannemer],Identificatiegegevens!$B67,Tabel4[Totaal])))</f>
        <v/>
      </c>
      <c r="J67" s="145" t="str">
        <f>IF(Identificatiegegevens!$B67="","",IF(OR(Identificatiegegevens!$D67="promotor",Identificatiegegevens!$D67="partner"),SUMIF(Tabel5[Opdrachtgevende Partnerorganisatie],Identificatiegegevens!$B67,Tabel5[Totaal]),SUMIF(Tabel5[Naam leverancier of onderaannemer],Identificatiegegevens!$B67,Tabel5[Totaal])))</f>
        <v/>
      </c>
      <c r="K67" s="145" t="str">
        <f>IF(Identificatiegegevens!$B67="","",-SUMIF(Tabel6[Partnerorganisatie],Identificatiegegevens!$B67,Tabel6[Bedrag]))</f>
        <v/>
      </c>
      <c r="L67" s="143" t="str">
        <f>IF(Identificatiegegevens!$B67="","",SUM(Identificatiegegevens!$F67:$K67))</f>
        <v/>
      </c>
      <c r="M67" s="146" t="str">
        <f>IF(Identificatiegegevens!$B67="","",SUMIF(Tabel2[Partnerorganisatie],Identificatiegegevens!$B67,Tabel2[Aanvaarde kost]))</f>
        <v/>
      </c>
      <c r="N67" s="146" t="str">
        <f>IF(Identificatiegegevens!$B67="","",Identificatiegegevens!$M67*0.15)</f>
        <v/>
      </c>
      <c r="O67" s="146" t="str">
        <f>IF(Identificatiegegevens!$B67="","",IF(OR(Identificatiegegevens!$D67="promotor",Identificatiegegevens!$D67="partner"),SUMIF(Tabel3[Opdrachtgevende Partnerorganisatie],Identificatiegegevens!$B67,Tabel3[Aanvaarde kost]),SUMIF(Tabel3[Naam leverancier of onderaannemer],Identificatiegegevens!$B67,Tabel3[Aanvaarde kost])))</f>
        <v/>
      </c>
      <c r="P67" s="146" t="str">
        <f>IF(Identificatiegegevens!$B67="","",IF(OR(Identificatiegegevens!$D67="promotor",Identificatiegegevens!$D67="partner"),SUMIF(Tabel4[Opdrachtgevende Partnerorganisatie],Identificatiegegevens!$B67,Tabel4[Aanvaarde kost]),SUMIF(Tabel4[Naam leverancier of onderaannemer],Identificatiegegevens!$B67,Tabel4[Aanvaarde kost])))</f>
        <v/>
      </c>
      <c r="Q67" s="146" t="str">
        <f>IF(Identificatiegegevens!$B67="","",IF(OR(Identificatiegegevens!$D67="promotor",Identificatiegegevens!$D67="partner"),SUMIF(Tabel5[Opdrachtgevende Partnerorganisatie],Identificatiegegevens!$B67,Tabel5[Aanvaarde kost]),SUMIF(Tabel5[Naam leverancier of onderaannemer],Identificatiegegevens!$B67,Tabel5[Aanvaarde kost])))</f>
        <v/>
      </c>
      <c r="R67" s="146" t="str">
        <f>IF(Identificatiegegevens!$B67="","",-SUMIF(Tabel6[Partnerorganisatie],Identificatiegegevens!$B67,Tabel6[Aanvaarde ontvangsten]))</f>
        <v/>
      </c>
      <c r="S67" s="143" t="str">
        <f>IF(Identificatiegegevens!$B67="","",SUM(Identificatiegegevens!$M67:$R67))</f>
        <v/>
      </c>
    </row>
    <row r="68" spans="1:19" ht="15.75" x14ac:dyDescent="0.25">
      <c r="A68" s="136" t="s">
        <v>73</v>
      </c>
      <c r="B68" s="149"/>
      <c r="C68" s="150"/>
      <c r="D68" s="150"/>
      <c r="E68" s="141" t="str" cm="1">
        <f t="array" ref="E68">IF(ISBLANK(Identificatiegegevens!$B68),"",_xlfn.TEXTJOIN("; ",TRUE,_xlfn.UNIQUE(IF(_xlfn.VSTACK(Tabel3[Naam leverancier of onderaannemer],Tabel4[Naam leverancier of onderaannemer],Tabel5[Naam leverancier of onderaannemer])=Identificatiegegevens!$B68,_xlfn.VSTACK(Tabel3[Opdrachtgevende Partnerorganisatie],Tabel4[Opdrachtgevende Partnerorganisatie],Tabel5[Opdrachtgevende Partnerorganisatie]),""))))</f>
        <v/>
      </c>
      <c r="F68" s="145" t="str">
        <f>IF(Identificatiegegevens!$B68="","",SUMIF(Tabel2[Partnerorganisatie],Identificatiegegevens!$B68,Tabel2[Totaal personeelskost]))</f>
        <v/>
      </c>
      <c r="G68" s="145" t="str">
        <f>IF(Identificatiegegevens!$B68="","",Identificatiegegevens!$F68*0.15)</f>
        <v/>
      </c>
      <c r="H68" s="145" t="str">
        <f>IF(Identificatiegegevens!$B68="","",IF(OR(Identificatiegegevens!$D68="promotor",Identificatiegegevens!$D68="partner"),SUMIF(Tabel3[Opdrachtgevende Partnerorganisatie],Identificatiegegevens!$B68,Tabel3[Totaal]),SUMIF(Tabel3[Naam leverancier of onderaannemer],Identificatiegegevens!$B68,Tabel3[Totaal])))</f>
        <v/>
      </c>
      <c r="I68" s="145" t="str">
        <f>IF(Identificatiegegevens!$B68="","",IF(OR(Identificatiegegevens!$D68="promotor",Identificatiegegevens!$D68="partner"),SUMIF(Tabel4[Opdrachtgevende Partnerorganisatie],Identificatiegegevens!$B68,Tabel4[Totaal]),SUMIF(Tabel4[Naam leverancier of onderaannemer],Identificatiegegevens!$B68,Tabel4[Totaal])))</f>
        <v/>
      </c>
      <c r="J68" s="145" t="str">
        <f>IF(Identificatiegegevens!$B68="","",IF(OR(Identificatiegegevens!$D68="promotor",Identificatiegegevens!$D68="partner"),SUMIF(Tabel5[Opdrachtgevende Partnerorganisatie],Identificatiegegevens!$B68,Tabel5[Totaal]),SUMIF(Tabel5[Naam leverancier of onderaannemer],Identificatiegegevens!$B68,Tabel5[Totaal])))</f>
        <v/>
      </c>
      <c r="K68" s="145" t="str">
        <f>IF(Identificatiegegevens!$B68="","",-SUMIF(Tabel6[Partnerorganisatie],Identificatiegegevens!$B68,Tabel6[Bedrag]))</f>
        <v/>
      </c>
      <c r="L68" s="143" t="str">
        <f>IF(Identificatiegegevens!$B68="","",SUM(Identificatiegegevens!$F68:$K68))</f>
        <v/>
      </c>
      <c r="M68" s="146" t="str">
        <f>IF(Identificatiegegevens!$B68="","",SUMIF(Tabel2[Partnerorganisatie],Identificatiegegevens!$B68,Tabel2[Aanvaarde kost]))</f>
        <v/>
      </c>
      <c r="N68" s="146" t="str">
        <f>IF(Identificatiegegevens!$B68="","",Identificatiegegevens!$M68*0.15)</f>
        <v/>
      </c>
      <c r="O68" s="146" t="str">
        <f>IF(Identificatiegegevens!$B68="","",IF(OR(Identificatiegegevens!$D68="promotor",Identificatiegegevens!$D68="partner"),SUMIF(Tabel3[Opdrachtgevende Partnerorganisatie],Identificatiegegevens!$B68,Tabel3[Aanvaarde kost]),SUMIF(Tabel3[Naam leverancier of onderaannemer],Identificatiegegevens!$B68,Tabel3[Aanvaarde kost])))</f>
        <v/>
      </c>
      <c r="P68" s="146" t="str">
        <f>IF(Identificatiegegevens!$B68="","",IF(OR(Identificatiegegevens!$D68="promotor",Identificatiegegevens!$D68="partner"),SUMIF(Tabel4[Opdrachtgevende Partnerorganisatie],Identificatiegegevens!$B68,Tabel4[Aanvaarde kost]),SUMIF(Tabel4[Naam leverancier of onderaannemer],Identificatiegegevens!$B68,Tabel4[Aanvaarde kost])))</f>
        <v/>
      </c>
      <c r="Q68" s="146" t="str">
        <f>IF(Identificatiegegevens!$B68="","",IF(OR(Identificatiegegevens!$D68="promotor",Identificatiegegevens!$D68="partner"),SUMIF(Tabel5[Opdrachtgevende Partnerorganisatie],Identificatiegegevens!$B68,Tabel5[Aanvaarde kost]),SUMIF(Tabel5[Naam leverancier of onderaannemer],Identificatiegegevens!$B68,Tabel5[Aanvaarde kost])))</f>
        <v/>
      </c>
      <c r="R68" s="146" t="str">
        <f>IF(Identificatiegegevens!$B68="","",-SUMIF(Tabel6[Partnerorganisatie],Identificatiegegevens!$B68,Tabel6[Aanvaarde ontvangsten]))</f>
        <v/>
      </c>
      <c r="S68" s="143" t="str">
        <f>IF(Identificatiegegevens!$B68="","",SUM(Identificatiegegevens!$M68:$R68))</f>
        <v/>
      </c>
    </row>
    <row r="69" spans="1:19" ht="15.75" x14ac:dyDescent="0.25">
      <c r="A69" s="136" t="s">
        <v>74</v>
      </c>
      <c r="B69" s="151"/>
      <c r="C69" s="152"/>
      <c r="D69" s="152"/>
      <c r="E69" s="141" t="str" cm="1">
        <f t="array" ref="E69">IF(ISBLANK(Identificatiegegevens!$B69),"",_xlfn.TEXTJOIN("; ",TRUE,_xlfn.UNIQUE(IF(_xlfn.VSTACK(Tabel3[Naam leverancier of onderaannemer],Tabel4[Naam leverancier of onderaannemer],Tabel5[Naam leverancier of onderaannemer])=Identificatiegegevens!$B69,_xlfn.VSTACK(Tabel3[Opdrachtgevende Partnerorganisatie],Tabel4[Opdrachtgevende Partnerorganisatie],Tabel5[Opdrachtgevende Partnerorganisatie]),""))))</f>
        <v/>
      </c>
      <c r="F69" s="145" t="str">
        <f>IF(Identificatiegegevens!$B69="","",SUMIF(Tabel2[Partnerorganisatie],Identificatiegegevens!$B69,Tabel2[Totaal personeelskost]))</f>
        <v/>
      </c>
      <c r="G69" s="145" t="str">
        <f>IF(Identificatiegegevens!$B69="","",Identificatiegegevens!$F69*0.15)</f>
        <v/>
      </c>
      <c r="H69" s="145" t="str">
        <f>IF(Identificatiegegevens!$B69="","",IF(OR(Identificatiegegevens!$D69="promotor",Identificatiegegevens!$D69="partner"),SUMIF(Tabel3[Opdrachtgevende Partnerorganisatie],Identificatiegegevens!$B69,Tabel3[Totaal]),SUMIF(Tabel3[Naam leverancier of onderaannemer],Identificatiegegevens!$B69,Tabel3[Totaal])))</f>
        <v/>
      </c>
      <c r="I69" s="145" t="str">
        <f>IF(Identificatiegegevens!$B69="","",IF(OR(Identificatiegegevens!$D69="promotor",Identificatiegegevens!$D69="partner"),SUMIF(Tabel4[Opdrachtgevende Partnerorganisatie],Identificatiegegevens!$B69,Tabel4[Totaal]),SUMIF(Tabel4[Naam leverancier of onderaannemer],Identificatiegegevens!$B69,Tabel4[Totaal])))</f>
        <v/>
      </c>
      <c r="J69" s="145" t="str">
        <f>IF(Identificatiegegevens!$B69="","",IF(OR(Identificatiegegevens!$D69="promotor",Identificatiegegevens!$D69="partner"),SUMIF(Tabel5[Opdrachtgevende Partnerorganisatie],Identificatiegegevens!$B69,Tabel5[Totaal]),SUMIF(Tabel5[Naam leverancier of onderaannemer],Identificatiegegevens!$B69,Tabel5[Totaal])))</f>
        <v/>
      </c>
      <c r="K69" s="145" t="str">
        <f>IF(Identificatiegegevens!$B69="","",-SUMIF(Tabel6[Partnerorganisatie],Identificatiegegevens!$B69,Tabel6[Bedrag]))</f>
        <v/>
      </c>
      <c r="L69" s="143" t="str">
        <f>IF(Identificatiegegevens!$B69="","",SUM(Identificatiegegevens!$F69:$K69))</f>
        <v/>
      </c>
      <c r="M69" s="146" t="str">
        <f>IF(Identificatiegegevens!$B69="","",SUMIF(Tabel2[Partnerorganisatie],Identificatiegegevens!$B69,Tabel2[Aanvaarde kost]))</f>
        <v/>
      </c>
      <c r="N69" s="146" t="str">
        <f>IF(Identificatiegegevens!$B69="","",Identificatiegegevens!$M69*0.15)</f>
        <v/>
      </c>
      <c r="O69" s="146" t="str">
        <f>IF(Identificatiegegevens!$B69="","",IF(OR(Identificatiegegevens!$D69="promotor",Identificatiegegevens!$D69="partner"),SUMIF(Tabel3[Opdrachtgevende Partnerorganisatie],Identificatiegegevens!$B69,Tabel3[Aanvaarde kost]),SUMIF(Tabel3[Naam leverancier of onderaannemer],Identificatiegegevens!$B69,Tabel3[Aanvaarde kost])))</f>
        <v/>
      </c>
      <c r="P69" s="146" t="str">
        <f>IF(Identificatiegegevens!$B69="","",IF(OR(Identificatiegegevens!$D69="promotor",Identificatiegegevens!$D69="partner"),SUMIF(Tabel4[Opdrachtgevende Partnerorganisatie],Identificatiegegevens!$B69,Tabel4[Aanvaarde kost]),SUMIF(Tabel4[Naam leverancier of onderaannemer],Identificatiegegevens!$B69,Tabel4[Aanvaarde kost])))</f>
        <v/>
      </c>
      <c r="Q69" s="146" t="str">
        <f>IF(Identificatiegegevens!$B69="","",IF(OR(Identificatiegegevens!$D69="promotor",Identificatiegegevens!$D69="partner"),SUMIF(Tabel5[Opdrachtgevende Partnerorganisatie],Identificatiegegevens!$B69,Tabel5[Aanvaarde kost]),SUMIF(Tabel5[Naam leverancier of onderaannemer],Identificatiegegevens!$B69,Tabel5[Aanvaarde kost])))</f>
        <v/>
      </c>
      <c r="R69" s="146" t="str">
        <f>IF(Identificatiegegevens!$B69="","",-SUMIF(Tabel6[Partnerorganisatie],Identificatiegegevens!$B69,Tabel6[Aanvaarde ontvangsten]))</f>
        <v/>
      </c>
      <c r="S69" s="143" t="str">
        <f>IF(Identificatiegegevens!$B69="","",SUM(Identificatiegegevens!$M69:$R69))</f>
        <v/>
      </c>
    </row>
    <row r="70" spans="1:19" ht="15.75" x14ac:dyDescent="0.25">
      <c r="A70" s="136" t="s">
        <v>75</v>
      </c>
      <c r="B70" s="149"/>
      <c r="C70" s="150"/>
      <c r="D70" s="150"/>
      <c r="E70" s="141" t="str" cm="1">
        <f t="array" ref="E70">IF(ISBLANK(Identificatiegegevens!$B70),"",_xlfn.TEXTJOIN("; ",TRUE,_xlfn.UNIQUE(IF(_xlfn.VSTACK(Tabel3[Naam leverancier of onderaannemer],Tabel4[Naam leverancier of onderaannemer],Tabel5[Naam leverancier of onderaannemer])=Identificatiegegevens!$B70,_xlfn.VSTACK(Tabel3[Opdrachtgevende Partnerorganisatie],Tabel4[Opdrachtgevende Partnerorganisatie],Tabel5[Opdrachtgevende Partnerorganisatie]),""))))</f>
        <v/>
      </c>
      <c r="F70" s="145" t="str">
        <f>IF(Identificatiegegevens!$B70="","",SUMIF(Tabel2[Partnerorganisatie],Identificatiegegevens!$B70,Tabel2[Totaal personeelskost]))</f>
        <v/>
      </c>
      <c r="G70" s="145" t="str">
        <f>IF(Identificatiegegevens!$B70="","",Identificatiegegevens!$F70*0.15)</f>
        <v/>
      </c>
      <c r="H70" s="145" t="str">
        <f>IF(Identificatiegegevens!$B70="","",IF(OR(Identificatiegegevens!$D70="promotor",Identificatiegegevens!$D70="partner"),SUMIF(Tabel3[Opdrachtgevende Partnerorganisatie],Identificatiegegevens!$B70,Tabel3[Totaal]),SUMIF(Tabel3[Naam leverancier of onderaannemer],Identificatiegegevens!$B70,Tabel3[Totaal])))</f>
        <v/>
      </c>
      <c r="I70" s="145" t="str">
        <f>IF(Identificatiegegevens!$B70="","",IF(OR(Identificatiegegevens!$D70="promotor",Identificatiegegevens!$D70="partner"),SUMIF(Tabel4[Opdrachtgevende Partnerorganisatie],Identificatiegegevens!$B70,Tabel4[Totaal]),SUMIF(Tabel4[Naam leverancier of onderaannemer],Identificatiegegevens!$B70,Tabel4[Totaal])))</f>
        <v/>
      </c>
      <c r="J70" s="145" t="str">
        <f>IF(Identificatiegegevens!$B70="","",IF(OR(Identificatiegegevens!$D70="promotor",Identificatiegegevens!$D70="partner"),SUMIF(Tabel5[Opdrachtgevende Partnerorganisatie],Identificatiegegevens!$B70,Tabel5[Totaal]),SUMIF(Tabel5[Naam leverancier of onderaannemer],Identificatiegegevens!$B70,Tabel5[Totaal])))</f>
        <v/>
      </c>
      <c r="K70" s="145" t="str">
        <f>IF(Identificatiegegevens!$B70="","",-SUMIF(Tabel6[Partnerorganisatie],Identificatiegegevens!$B70,Tabel6[Bedrag]))</f>
        <v/>
      </c>
      <c r="L70" s="143" t="str">
        <f>IF(Identificatiegegevens!$B70="","",SUM(Identificatiegegevens!$F70:$K70))</f>
        <v/>
      </c>
      <c r="M70" s="146" t="str">
        <f>IF(Identificatiegegevens!$B70="","",SUMIF(Tabel2[Partnerorganisatie],Identificatiegegevens!$B70,Tabel2[Aanvaarde kost]))</f>
        <v/>
      </c>
      <c r="N70" s="146" t="str">
        <f>IF(Identificatiegegevens!$B70="","",Identificatiegegevens!$M70*0.15)</f>
        <v/>
      </c>
      <c r="O70" s="146" t="str">
        <f>IF(Identificatiegegevens!$B70="","",IF(OR(Identificatiegegevens!$D70="promotor",Identificatiegegevens!$D70="partner"),SUMIF(Tabel3[Opdrachtgevende Partnerorganisatie],Identificatiegegevens!$B70,Tabel3[Aanvaarde kost]),SUMIF(Tabel3[Naam leverancier of onderaannemer],Identificatiegegevens!$B70,Tabel3[Aanvaarde kost])))</f>
        <v/>
      </c>
      <c r="P70" s="146" t="str">
        <f>IF(Identificatiegegevens!$B70="","",IF(OR(Identificatiegegevens!$D70="promotor",Identificatiegegevens!$D70="partner"),SUMIF(Tabel4[Opdrachtgevende Partnerorganisatie],Identificatiegegevens!$B70,Tabel4[Aanvaarde kost]),SUMIF(Tabel4[Naam leverancier of onderaannemer],Identificatiegegevens!$B70,Tabel4[Aanvaarde kost])))</f>
        <v/>
      </c>
      <c r="Q70" s="146" t="str">
        <f>IF(Identificatiegegevens!$B70="","",IF(OR(Identificatiegegevens!$D70="promotor",Identificatiegegevens!$D70="partner"),SUMIF(Tabel5[Opdrachtgevende Partnerorganisatie],Identificatiegegevens!$B70,Tabel5[Aanvaarde kost]),SUMIF(Tabel5[Naam leverancier of onderaannemer],Identificatiegegevens!$B70,Tabel5[Aanvaarde kost])))</f>
        <v/>
      </c>
      <c r="R70" s="146" t="str">
        <f>IF(Identificatiegegevens!$B70="","",-SUMIF(Tabel6[Partnerorganisatie],Identificatiegegevens!$B70,Tabel6[Aanvaarde ontvangsten]))</f>
        <v/>
      </c>
      <c r="S70" s="143" t="str">
        <f>IF(Identificatiegegevens!$B70="","",SUM(Identificatiegegevens!$M70:$R70))</f>
        <v/>
      </c>
    </row>
    <row r="71" spans="1:19" ht="15.75" x14ac:dyDescent="0.25">
      <c r="A71" s="136" t="s">
        <v>76</v>
      </c>
      <c r="B71" s="151"/>
      <c r="C71" s="152"/>
      <c r="D71" s="152"/>
      <c r="E71" s="141" t="str" cm="1">
        <f t="array" ref="E71">IF(ISBLANK(Identificatiegegevens!$B71),"",_xlfn.TEXTJOIN("; ",TRUE,_xlfn.UNIQUE(IF(_xlfn.VSTACK(Tabel3[Naam leverancier of onderaannemer],Tabel4[Naam leverancier of onderaannemer],Tabel5[Naam leverancier of onderaannemer])=Identificatiegegevens!$B71,_xlfn.VSTACK(Tabel3[Opdrachtgevende Partnerorganisatie],Tabel4[Opdrachtgevende Partnerorganisatie],Tabel5[Opdrachtgevende Partnerorganisatie]),""))))</f>
        <v/>
      </c>
      <c r="F71" s="145" t="str">
        <f>IF(Identificatiegegevens!$B71="","",SUMIF(Tabel2[Partnerorganisatie],Identificatiegegevens!$B71,Tabel2[Totaal personeelskost]))</f>
        <v/>
      </c>
      <c r="G71" s="145" t="str">
        <f>IF(Identificatiegegevens!$B71="","",Identificatiegegevens!$F71*0.15)</f>
        <v/>
      </c>
      <c r="H71" s="145" t="str">
        <f>IF(Identificatiegegevens!$B71="","",IF(OR(Identificatiegegevens!$D71="promotor",Identificatiegegevens!$D71="partner"),SUMIF(Tabel3[Opdrachtgevende Partnerorganisatie],Identificatiegegevens!$B71,Tabel3[Totaal]),SUMIF(Tabel3[Naam leverancier of onderaannemer],Identificatiegegevens!$B71,Tabel3[Totaal])))</f>
        <v/>
      </c>
      <c r="I71" s="145" t="str">
        <f>IF(Identificatiegegevens!$B71="","",IF(OR(Identificatiegegevens!$D71="promotor",Identificatiegegevens!$D71="partner"),SUMIF(Tabel4[Opdrachtgevende Partnerorganisatie],Identificatiegegevens!$B71,Tabel4[Totaal]),SUMIF(Tabel4[Naam leverancier of onderaannemer],Identificatiegegevens!$B71,Tabel4[Totaal])))</f>
        <v/>
      </c>
      <c r="J71" s="145" t="str">
        <f>IF(Identificatiegegevens!$B71="","",IF(OR(Identificatiegegevens!$D71="promotor",Identificatiegegevens!$D71="partner"),SUMIF(Tabel5[Opdrachtgevende Partnerorganisatie],Identificatiegegevens!$B71,Tabel5[Totaal]),SUMIF(Tabel5[Naam leverancier of onderaannemer],Identificatiegegevens!$B71,Tabel5[Totaal])))</f>
        <v/>
      </c>
      <c r="K71" s="145" t="str">
        <f>IF(Identificatiegegevens!$B71="","",-SUMIF(Tabel6[Partnerorganisatie],Identificatiegegevens!$B71,Tabel6[Bedrag]))</f>
        <v/>
      </c>
      <c r="L71" s="143" t="str">
        <f>IF(Identificatiegegevens!$B71="","",SUM(Identificatiegegevens!$F71:$K71))</f>
        <v/>
      </c>
      <c r="M71" s="146" t="str">
        <f>IF(Identificatiegegevens!$B71="","",SUMIF(Tabel2[Partnerorganisatie],Identificatiegegevens!$B71,Tabel2[Aanvaarde kost]))</f>
        <v/>
      </c>
      <c r="N71" s="146" t="str">
        <f>IF(Identificatiegegevens!$B71="","",Identificatiegegevens!$M71*0.15)</f>
        <v/>
      </c>
      <c r="O71" s="146" t="str">
        <f>IF(Identificatiegegevens!$B71="","",IF(OR(Identificatiegegevens!$D71="promotor",Identificatiegegevens!$D71="partner"),SUMIF(Tabel3[Opdrachtgevende Partnerorganisatie],Identificatiegegevens!$B71,Tabel3[Aanvaarde kost]),SUMIF(Tabel3[Naam leverancier of onderaannemer],Identificatiegegevens!$B71,Tabel3[Aanvaarde kost])))</f>
        <v/>
      </c>
      <c r="P71" s="146" t="str">
        <f>IF(Identificatiegegevens!$B71="","",IF(OR(Identificatiegegevens!$D71="promotor",Identificatiegegevens!$D71="partner"),SUMIF(Tabel4[Opdrachtgevende Partnerorganisatie],Identificatiegegevens!$B71,Tabel4[Aanvaarde kost]),SUMIF(Tabel4[Naam leverancier of onderaannemer],Identificatiegegevens!$B71,Tabel4[Aanvaarde kost])))</f>
        <v/>
      </c>
      <c r="Q71" s="146" t="str">
        <f>IF(Identificatiegegevens!$B71="","",IF(OR(Identificatiegegevens!$D71="promotor",Identificatiegegevens!$D71="partner"),SUMIF(Tabel5[Opdrachtgevende Partnerorganisatie],Identificatiegegevens!$B71,Tabel5[Aanvaarde kost]),SUMIF(Tabel5[Naam leverancier of onderaannemer],Identificatiegegevens!$B71,Tabel5[Aanvaarde kost])))</f>
        <v/>
      </c>
      <c r="R71" s="146" t="str">
        <f>IF(Identificatiegegevens!$B71="","",-SUMIF(Tabel6[Partnerorganisatie],Identificatiegegevens!$B71,Tabel6[Aanvaarde ontvangsten]))</f>
        <v/>
      </c>
      <c r="S71" s="143" t="str">
        <f>IF(Identificatiegegevens!$B71="","",SUM(Identificatiegegevens!$M71:$R71))</f>
        <v/>
      </c>
    </row>
    <row r="72" spans="1:19" ht="15.75" x14ac:dyDescent="0.25">
      <c r="A72" s="136" t="s">
        <v>77</v>
      </c>
      <c r="B72" s="149"/>
      <c r="C72" s="150"/>
      <c r="D72" s="150"/>
      <c r="E72" s="141" t="str" cm="1">
        <f t="array" ref="E72">IF(ISBLANK(Identificatiegegevens!$B72),"",_xlfn.TEXTJOIN("; ",TRUE,_xlfn.UNIQUE(IF(_xlfn.VSTACK(Tabel3[Naam leverancier of onderaannemer],Tabel4[Naam leverancier of onderaannemer],Tabel5[Naam leverancier of onderaannemer])=Identificatiegegevens!$B72,_xlfn.VSTACK(Tabel3[Opdrachtgevende Partnerorganisatie],Tabel4[Opdrachtgevende Partnerorganisatie],Tabel5[Opdrachtgevende Partnerorganisatie]),""))))</f>
        <v/>
      </c>
      <c r="F72" s="145" t="str">
        <f>IF(Identificatiegegevens!$B72="","",SUMIF(Tabel2[Partnerorganisatie],Identificatiegegevens!$B72,Tabel2[Totaal personeelskost]))</f>
        <v/>
      </c>
      <c r="G72" s="145" t="str">
        <f>IF(Identificatiegegevens!$B72="","",Identificatiegegevens!$F72*0.15)</f>
        <v/>
      </c>
      <c r="H72" s="145" t="str">
        <f>IF(Identificatiegegevens!$B72="","",IF(OR(Identificatiegegevens!$D72="promotor",Identificatiegegevens!$D72="partner"),SUMIF(Tabel3[Opdrachtgevende Partnerorganisatie],Identificatiegegevens!$B72,Tabel3[Totaal]),SUMIF(Tabel3[Naam leverancier of onderaannemer],Identificatiegegevens!$B72,Tabel3[Totaal])))</f>
        <v/>
      </c>
      <c r="I72" s="145" t="str">
        <f>IF(Identificatiegegevens!$B72="","",IF(OR(Identificatiegegevens!$D72="promotor",Identificatiegegevens!$D72="partner"),SUMIF(Tabel4[Opdrachtgevende Partnerorganisatie],Identificatiegegevens!$B72,Tabel4[Totaal]),SUMIF(Tabel4[Naam leverancier of onderaannemer],Identificatiegegevens!$B72,Tabel4[Totaal])))</f>
        <v/>
      </c>
      <c r="J72" s="145" t="str">
        <f>IF(Identificatiegegevens!$B72="","",IF(OR(Identificatiegegevens!$D72="promotor",Identificatiegegevens!$D72="partner"),SUMIF(Tabel5[Opdrachtgevende Partnerorganisatie],Identificatiegegevens!$B72,Tabel5[Totaal]),SUMIF(Tabel5[Naam leverancier of onderaannemer],Identificatiegegevens!$B72,Tabel5[Totaal])))</f>
        <v/>
      </c>
      <c r="K72" s="145" t="str">
        <f>IF(Identificatiegegevens!$B72="","",-SUMIF(Tabel6[Partnerorganisatie],Identificatiegegevens!$B72,Tabel6[Bedrag]))</f>
        <v/>
      </c>
      <c r="L72" s="143" t="str">
        <f>IF(Identificatiegegevens!$B72="","",SUM(Identificatiegegevens!$F72:$K72))</f>
        <v/>
      </c>
      <c r="M72" s="146" t="str">
        <f>IF(Identificatiegegevens!$B72="","",SUMIF(Tabel2[Partnerorganisatie],Identificatiegegevens!$B72,Tabel2[Aanvaarde kost]))</f>
        <v/>
      </c>
      <c r="N72" s="146" t="str">
        <f>IF(Identificatiegegevens!$B72="","",Identificatiegegevens!$M72*0.15)</f>
        <v/>
      </c>
      <c r="O72" s="146" t="str">
        <f>IF(Identificatiegegevens!$B72="","",IF(OR(Identificatiegegevens!$D72="promotor",Identificatiegegevens!$D72="partner"),SUMIF(Tabel3[Opdrachtgevende Partnerorganisatie],Identificatiegegevens!$B72,Tabel3[Aanvaarde kost]),SUMIF(Tabel3[Naam leverancier of onderaannemer],Identificatiegegevens!$B72,Tabel3[Aanvaarde kost])))</f>
        <v/>
      </c>
      <c r="P72" s="146" t="str">
        <f>IF(Identificatiegegevens!$B72="","",IF(OR(Identificatiegegevens!$D72="promotor",Identificatiegegevens!$D72="partner"),SUMIF(Tabel4[Opdrachtgevende Partnerorganisatie],Identificatiegegevens!$B72,Tabel4[Aanvaarde kost]),SUMIF(Tabel4[Naam leverancier of onderaannemer],Identificatiegegevens!$B72,Tabel4[Aanvaarde kost])))</f>
        <v/>
      </c>
      <c r="Q72" s="146" t="str">
        <f>IF(Identificatiegegevens!$B72="","",IF(OR(Identificatiegegevens!$D72="promotor",Identificatiegegevens!$D72="partner"),SUMIF(Tabel5[Opdrachtgevende Partnerorganisatie],Identificatiegegevens!$B72,Tabel5[Aanvaarde kost]),SUMIF(Tabel5[Naam leverancier of onderaannemer],Identificatiegegevens!$B72,Tabel5[Aanvaarde kost])))</f>
        <v/>
      </c>
      <c r="R72" s="146" t="str">
        <f>IF(Identificatiegegevens!$B72="","",-SUMIF(Tabel6[Partnerorganisatie],Identificatiegegevens!$B72,Tabel6[Aanvaarde ontvangsten]))</f>
        <v/>
      </c>
      <c r="S72" s="143" t="str">
        <f>IF(Identificatiegegevens!$B72="","",SUM(Identificatiegegevens!$M72:$R72))</f>
        <v/>
      </c>
    </row>
    <row r="73" spans="1:19" ht="15.75" x14ac:dyDescent="0.25">
      <c r="A73" s="136" t="s">
        <v>78</v>
      </c>
      <c r="B73" s="151"/>
      <c r="C73" s="152"/>
      <c r="D73" s="152"/>
      <c r="E73" s="141" t="str" cm="1">
        <f t="array" ref="E73">IF(ISBLANK(Identificatiegegevens!$B73),"",_xlfn.TEXTJOIN("; ",TRUE,_xlfn.UNIQUE(IF(_xlfn.VSTACK(Tabel3[Naam leverancier of onderaannemer],Tabel4[Naam leverancier of onderaannemer],Tabel5[Naam leverancier of onderaannemer])=Identificatiegegevens!$B73,_xlfn.VSTACK(Tabel3[Opdrachtgevende Partnerorganisatie],Tabel4[Opdrachtgevende Partnerorganisatie],Tabel5[Opdrachtgevende Partnerorganisatie]),""))))</f>
        <v/>
      </c>
      <c r="F73" s="145" t="str">
        <f>IF(Identificatiegegevens!$B73="","",SUMIF(Tabel2[Partnerorganisatie],Identificatiegegevens!$B73,Tabel2[Totaal personeelskost]))</f>
        <v/>
      </c>
      <c r="G73" s="145" t="str">
        <f>IF(Identificatiegegevens!$B73="","",Identificatiegegevens!$F73*0.15)</f>
        <v/>
      </c>
      <c r="H73" s="145" t="str">
        <f>IF(Identificatiegegevens!$B73="","",IF(OR(Identificatiegegevens!$D73="promotor",Identificatiegegevens!$D73="partner"),SUMIF(Tabel3[Opdrachtgevende Partnerorganisatie],Identificatiegegevens!$B73,Tabel3[Totaal]),SUMIF(Tabel3[Naam leverancier of onderaannemer],Identificatiegegevens!$B73,Tabel3[Totaal])))</f>
        <v/>
      </c>
      <c r="I73" s="145" t="str">
        <f>IF(Identificatiegegevens!$B73="","",IF(OR(Identificatiegegevens!$D73="promotor",Identificatiegegevens!$D73="partner"),SUMIF(Tabel4[Opdrachtgevende Partnerorganisatie],Identificatiegegevens!$B73,Tabel4[Totaal]),SUMIF(Tabel4[Naam leverancier of onderaannemer],Identificatiegegevens!$B73,Tabel4[Totaal])))</f>
        <v/>
      </c>
      <c r="J73" s="145" t="str">
        <f>IF(Identificatiegegevens!$B73="","",IF(OR(Identificatiegegevens!$D73="promotor",Identificatiegegevens!$D73="partner"),SUMIF(Tabel5[Opdrachtgevende Partnerorganisatie],Identificatiegegevens!$B73,Tabel5[Totaal]),SUMIF(Tabel5[Naam leverancier of onderaannemer],Identificatiegegevens!$B73,Tabel5[Totaal])))</f>
        <v/>
      </c>
      <c r="K73" s="145" t="str">
        <f>IF(Identificatiegegevens!$B73="","",-SUMIF(Tabel6[Partnerorganisatie],Identificatiegegevens!$B73,Tabel6[Bedrag]))</f>
        <v/>
      </c>
      <c r="L73" s="143" t="str">
        <f>IF(Identificatiegegevens!$B73="","",SUM(Identificatiegegevens!$F73:$K73))</f>
        <v/>
      </c>
      <c r="M73" s="146" t="str">
        <f>IF(Identificatiegegevens!$B73="","",SUMIF(Tabel2[Partnerorganisatie],Identificatiegegevens!$B73,Tabel2[Aanvaarde kost]))</f>
        <v/>
      </c>
      <c r="N73" s="146" t="str">
        <f>IF(Identificatiegegevens!$B73="","",Identificatiegegevens!$M73*0.15)</f>
        <v/>
      </c>
      <c r="O73" s="146" t="str">
        <f>IF(Identificatiegegevens!$B73="","",IF(OR(Identificatiegegevens!$D73="promotor",Identificatiegegevens!$D73="partner"),SUMIF(Tabel3[Opdrachtgevende Partnerorganisatie],Identificatiegegevens!$B73,Tabel3[Aanvaarde kost]),SUMIF(Tabel3[Naam leverancier of onderaannemer],Identificatiegegevens!$B73,Tabel3[Aanvaarde kost])))</f>
        <v/>
      </c>
      <c r="P73" s="146" t="str">
        <f>IF(Identificatiegegevens!$B73="","",IF(OR(Identificatiegegevens!$D73="promotor",Identificatiegegevens!$D73="partner"),SUMIF(Tabel4[Opdrachtgevende Partnerorganisatie],Identificatiegegevens!$B73,Tabel4[Aanvaarde kost]),SUMIF(Tabel4[Naam leverancier of onderaannemer],Identificatiegegevens!$B73,Tabel4[Aanvaarde kost])))</f>
        <v/>
      </c>
      <c r="Q73" s="146" t="str">
        <f>IF(Identificatiegegevens!$B73="","",IF(OR(Identificatiegegevens!$D73="promotor",Identificatiegegevens!$D73="partner"),SUMIF(Tabel5[Opdrachtgevende Partnerorganisatie],Identificatiegegevens!$B73,Tabel5[Aanvaarde kost]),SUMIF(Tabel5[Naam leverancier of onderaannemer],Identificatiegegevens!$B73,Tabel5[Aanvaarde kost])))</f>
        <v/>
      </c>
      <c r="R73" s="146" t="str">
        <f>IF(Identificatiegegevens!$B73="","",-SUMIF(Tabel6[Partnerorganisatie],Identificatiegegevens!$B73,Tabel6[Aanvaarde ontvangsten]))</f>
        <v/>
      </c>
      <c r="S73" s="143" t="str">
        <f>IF(Identificatiegegevens!$B73="","",SUM(Identificatiegegevens!$M73:$R73))</f>
        <v/>
      </c>
    </row>
    <row r="74" spans="1:19" ht="15.75" x14ac:dyDescent="0.25">
      <c r="A74" s="136" t="s">
        <v>79</v>
      </c>
      <c r="B74" s="149"/>
      <c r="C74" s="150"/>
      <c r="D74" s="150"/>
      <c r="E74" s="141" t="str" cm="1">
        <f t="array" ref="E74">IF(ISBLANK(Identificatiegegevens!$B74),"",_xlfn.TEXTJOIN("; ",TRUE,_xlfn.UNIQUE(IF(_xlfn.VSTACK(Tabel3[Naam leverancier of onderaannemer],Tabel4[Naam leverancier of onderaannemer],Tabel5[Naam leverancier of onderaannemer])=Identificatiegegevens!$B74,_xlfn.VSTACK(Tabel3[Opdrachtgevende Partnerorganisatie],Tabel4[Opdrachtgevende Partnerorganisatie],Tabel5[Opdrachtgevende Partnerorganisatie]),""))))</f>
        <v/>
      </c>
      <c r="F74" s="145" t="str">
        <f>IF(Identificatiegegevens!$B74="","",SUMIF(Tabel2[Partnerorganisatie],Identificatiegegevens!$B74,Tabel2[Totaal personeelskost]))</f>
        <v/>
      </c>
      <c r="G74" s="145" t="str">
        <f>IF(Identificatiegegevens!$B74="","",Identificatiegegevens!$F74*0.15)</f>
        <v/>
      </c>
      <c r="H74" s="145" t="str">
        <f>IF(Identificatiegegevens!$B74="","",IF(OR(Identificatiegegevens!$D74="promotor",Identificatiegegevens!$D74="partner"),SUMIF(Tabel3[Opdrachtgevende Partnerorganisatie],Identificatiegegevens!$B74,Tabel3[Totaal]),SUMIF(Tabel3[Naam leverancier of onderaannemer],Identificatiegegevens!$B74,Tabel3[Totaal])))</f>
        <v/>
      </c>
      <c r="I74" s="145" t="str">
        <f>IF(Identificatiegegevens!$B74="","",IF(OR(Identificatiegegevens!$D74="promotor",Identificatiegegevens!$D74="partner"),SUMIF(Tabel4[Opdrachtgevende Partnerorganisatie],Identificatiegegevens!$B74,Tabel4[Totaal]),SUMIF(Tabel4[Naam leverancier of onderaannemer],Identificatiegegevens!$B74,Tabel4[Totaal])))</f>
        <v/>
      </c>
      <c r="J74" s="145" t="str">
        <f>IF(Identificatiegegevens!$B74="","",IF(OR(Identificatiegegevens!$D74="promotor",Identificatiegegevens!$D74="partner"),SUMIF(Tabel5[Opdrachtgevende Partnerorganisatie],Identificatiegegevens!$B74,Tabel5[Totaal]),SUMIF(Tabel5[Naam leverancier of onderaannemer],Identificatiegegevens!$B74,Tabel5[Totaal])))</f>
        <v/>
      </c>
      <c r="K74" s="145" t="str">
        <f>IF(Identificatiegegevens!$B74="","",-SUMIF(Tabel6[Partnerorganisatie],Identificatiegegevens!$B74,Tabel6[Bedrag]))</f>
        <v/>
      </c>
      <c r="L74" s="143" t="str">
        <f>IF(Identificatiegegevens!$B74="","",SUM(Identificatiegegevens!$F74:$K74))</f>
        <v/>
      </c>
      <c r="M74" s="146" t="str">
        <f>IF(Identificatiegegevens!$B74="","",SUMIF(Tabel2[Partnerorganisatie],Identificatiegegevens!$B74,Tabel2[Aanvaarde kost]))</f>
        <v/>
      </c>
      <c r="N74" s="146" t="str">
        <f>IF(Identificatiegegevens!$B74="","",Identificatiegegevens!$M74*0.15)</f>
        <v/>
      </c>
      <c r="O74" s="146" t="str">
        <f>IF(Identificatiegegevens!$B74="","",IF(OR(Identificatiegegevens!$D74="promotor",Identificatiegegevens!$D74="partner"),SUMIF(Tabel3[Opdrachtgevende Partnerorganisatie],Identificatiegegevens!$B74,Tabel3[Aanvaarde kost]),SUMIF(Tabel3[Naam leverancier of onderaannemer],Identificatiegegevens!$B74,Tabel3[Aanvaarde kost])))</f>
        <v/>
      </c>
      <c r="P74" s="146" t="str">
        <f>IF(Identificatiegegevens!$B74="","",IF(OR(Identificatiegegevens!$D74="promotor",Identificatiegegevens!$D74="partner"),SUMIF(Tabel4[Opdrachtgevende Partnerorganisatie],Identificatiegegevens!$B74,Tabel4[Aanvaarde kost]),SUMIF(Tabel4[Naam leverancier of onderaannemer],Identificatiegegevens!$B74,Tabel4[Aanvaarde kost])))</f>
        <v/>
      </c>
      <c r="Q74" s="146" t="str">
        <f>IF(Identificatiegegevens!$B74="","",IF(OR(Identificatiegegevens!$D74="promotor",Identificatiegegevens!$D74="partner"),SUMIF(Tabel5[Opdrachtgevende Partnerorganisatie],Identificatiegegevens!$B74,Tabel5[Aanvaarde kost]),SUMIF(Tabel5[Naam leverancier of onderaannemer],Identificatiegegevens!$B74,Tabel5[Aanvaarde kost])))</f>
        <v/>
      </c>
      <c r="R74" s="146" t="str">
        <f>IF(Identificatiegegevens!$B74="","",-SUMIF(Tabel6[Partnerorganisatie],Identificatiegegevens!$B74,Tabel6[Aanvaarde ontvangsten]))</f>
        <v/>
      </c>
      <c r="S74" s="143" t="str">
        <f>IF(Identificatiegegevens!$B74="","",SUM(Identificatiegegevens!$M74:$R74))</f>
        <v/>
      </c>
    </row>
    <row r="75" spans="1:19" ht="15.75" x14ac:dyDescent="0.25">
      <c r="A75" s="136" t="s">
        <v>80</v>
      </c>
      <c r="B75" s="151"/>
      <c r="C75" s="152"/>
      <c r="D75" s="152"/>
      <c r="E75" s="141" t="str" cm="1">
        <f t="array" ref="E75">IF(ISBLANK(Identificatiegegevens!$B75),"",_xlfn.TEXTJOIN("; ",TRUE,_xlfn.UNIQUE(IF(_xlfn.VSTACK(Tabel3[Naam leverancier of onderaannemer],Tabel4[Naam leverancier of onderaannemer],Tabel5[Naam leverancier of onderaannemer])=Identificatiegegevens!$B75,_xlfn.VSTACK(Tabel3[Opdrachtgevende Partnerorganisatie],Tabel4[Opdrachtgevende Partnerorganisatie],Tabel5[Opdrachtgevende Partnerorganisatie]),""))))</f>
        <v/>
      </c>
      <c r="F75" s="145" t="str">
        <f>IF(Identificatiegegevens!$B75="","",SUMIF(Tabel2[Partnerorganisatie],Identificatiegegevens!$B75,Tabel2[Totaal personeelskost]))</f>
        <v/>
      </c>
      <c r="G75" s="145" t="str">
        <f>IF(Identificatiegegevens!$B75="","",Identificatiegegevens!$F75*0.15)</f>
        <v/>
      </c>
      <c r="H75" s="145" t="str">
        <f>IF(Identificatiegegevens!$B75="","",IF(OR(Identificatiegegevens!$D75="promotor",Identificatiegegevens!$D75="partner"),SUMIF(Tabel3[Opdrachtgevende Partnerorganisatie],Identificatiegegevens!$B75,Tabel3[Totaal]),SUMIF(Tabel3[Naam leverancier of onderaannemer],Identificatiegegevens!$B75,Tabel3[Totaal])))</f>
        <v/>
      </c>
      <c r="I75" s="145" t="str">
        <f>IF(Identificatiegegevens!$B75="","",IF(OR(Identificatiegegevens!$D75="promotor",Identificatiegegevens!$D75="partner"),SUMIF(Tabel4[Opdrachtgevende Partnerorganisatie],Identificatiegegevens!$B75,Tabel4[Totaal]),SUMIF(Tabel4[Naam leverancier of onderaannemer],Identificatiegegevens!$B75,Tabel4[Totaal])))</f>
        <v/>
      </c>
      <c r="J75" s="145" t="str">
        <f>IF(Identificatiegegevens!$B75="","",IF(OR(Identificatiegegevens!$D75="promotor",Identificatiegegevens!$D75="partner"),SUMIF(Tabel5[Opdrachtgevende Partnerorganisatie],Identificatiegegevens!$B75,Tabel5[Totaal]),SUMIF(Tabel5[Naam leverancier of onderaannemer],Identificatiegegevens!$B75,Tabel5[Totaal])))</f>
        <v/>
      </c>
      <c r="K75" s="145" t="str">
        <f>IF(Identificatiegegevens!$B75="","",-SUMIF(Tabel6[Partnerorganisatie],Identificatiegegevens!$B75,Tabel6[Bedrag]))</f>
        <v/>
      </c>
      <c r="L75" s="143" t="str">
        <f>IF(Identificatiegegevens!$B75="","",SUM(Identificatiegegevens!$F75:$K75))</f>
        <v/>
      </c>
      <c r="M75" s="146" t="str">
        <f>IF(Identificatiegegevens!$B75="","",SUMIF(Tabel2[Partnerorganisatie],Identificatiegegevens!$B75,Tabel2[Aanvaarde kost]))</f>
        <v/>
      </c>
      <c r="N75" s="146" t="str">
        <f>IF(Identificatiegegevens!$B75="","",Identificatiegegevens!$M75*0.15)</f>
        <v/>
      </c>
      <c r="O75" s="146" t="str">
        <f>IF(Identificatiegegevens!$B75="","",IF(OR(Identificatiegegevens!$D75="promotor",Identificatiegegevens!$D75="partner"),SUMIF(Tabel3[Opdrachtgevende Partnerorganisatie],Identificatiegegevens!$B75,Tabel3[Aanvaarde kost]),SUMIF(Tabel3[Naam leverancier of onderaannemer],Identificatiegegevens!$B75,Tabel3[Aanvaarde kost])))</f>
        <v/>
      </c>
      <c r="P75" s="146" t="str">
        <f>IF(Identificatiegegevens!$B75="","",IF(OR(Identificatiegegevens!$D75="promotor",Identificatiegegevens!$D75="partner"),SUMIF(Tabel4[Opdrachtgevende Partnerorganisatie],Identificatiegegevens!$B75,Tabel4[Aanvaarde kost]),SUMIF(Tabel4[Naam leverancier of onderaannemer],Identificatiegegevens!$B75,Tabel4[Aanvaarde kost])))</f>
        <v/>
      </c>
      <c r="Q75" s="146" t="str">
        <f>IF(Identificatiegegevens!$B75="","",IF(OR(Identificatiegegevens!$D75="promotor",Identificatiegegevens!$D75="partner"),SUMIF(Tabel5[Opdrachtgevende Partnerorganisatie],Identificatiegegevens!$B75,Tabel5[Aanvaarde kost]),SUMIF(Tabel5[Naam leverancier of onderaannemer],Identificatiegegevens!$B75,Tabel5[Aanvaarde kost])))</f>
        <v/>
      </c>
      <c r="R75" s="146" t="str">
        <f>IF(Identificatiegegevens!$B75="","",-SUMIF(Tabel6[Partnerorganisatie],Identificatiegegevens!$B75,Tabel6[Aanvaarde ontvangsten]))</f>
        <v/>
      </c>
      <c r="S75" s="143" t="str">
        <f>IF(Identificatiegegevens!$B75="","",SUM(Identificatiegegevens!$M75:$R75))</f>
        <v/>
      </c>
    </row>
    <row r="76" spans="1:19" ht="15.75" x14ac:dyDescent="0.25">
      <c r="A76" s="136" t="s">
        <v>81</v>
      </c>
      <c r="B76" s="149"/>
      <c r="C76" s="150"/>
      <c r="D76" s="150"/>
      <c r="E76" s="141" t="str" cm="1">
        <f t="array" ref="E76">IF(ISBLANK(Identificatiegegevens!$B76),"",_xlfn.TEXTJOIN("; ",TRUE,_xlfn.UNIQUE(IF(_xlfn.VSTACK(Tabel3[Naam leverancier of onderaannemer],Tabel4[Naam leverancier of onderaannemer],Tabel5[Naam leverancier of onderaannemer])=Identificatiegegevens!$B76,_xlfn.VSTACK(Tabel3[Opdrachtgevende Partnerorganisatie],Tabel4[Opdrachtgevende Partnerorganisatie],Tabel5[Opdrachtgevende Partnerorganisatie]),""))))</f>
        <v/>
      </c>
      <c r="F76" s="145" t="str">
        <f>IF(Identificatiegegevens!$B76="","",SUMIF(Tabel2[Partnerorganisatie],Identificatiegegevens!$B76,Tabel2[Totaal personeelskost]))</f>
        <v/>
      </c>
      <c r="G76" s="145" t="str">
        <f>IF(Identificatiegegevens!$B76="","",Identificatiegegevens!$F76*0.15)</f>
        <v/>
      </c>
      <c r="H76" s="145" t="str">
        <f>IF(Identificatiegegevens!$B76="","",IF(OR(Identificatiegegevens!$D76="promotor",Identificatiegegevens!$D76="partner"),SUMIF(Tabel3[Opdrachtgevende Partnerorganisatie],Identificatiegegevens!$B76,Tabel3[Totaal]),SUMIF(Tabel3[Naam leverancier of onderaannemer],Identificatiegegevens!$B76,Tabel3[Totaal])))</f>
        <v/>
      </c>
      <c r="I76" s="145" t="str">
        <f>IF(Identificatiegegevens!$B76="","",IF(OR(Identificatiegegevens!$D76="promotor",Identificatiegegevens!$D76="partner"),SUMIF(Tabel4[Opdrachtgevende Partnerorganisatie],Identificatiegegevens!$B76,Tabel4[Totaal]),SUMIF(Tabel4[Naam leverancier of onderaannemer],Identificatiegegevens!$B76,Tabel4[Totaal])))</f>
        <v/>
      </c>
      <c r="J76" s="145" t="str">
        <f>IF(Identificatiegegevens!$B76="","",IF(OR(Identificatiegegevens!$D76="promotor",Identificatiegegevens!$D76="partner"),SUMIF(Tabel5[Opdrachtgevende Partnerorganisatie],Identificatiegegevens!$B76,Tabel5[Totaal]),SUMIF(Tabel5[Naam leverancier of onderaannemer],Identificatiegegevens!$B76,Tabel5[Totaal])))</f>
        <v/>
      </c>
      <c r="K76" s="145" t="str">
        <f>IF(Identificatiegegevens!$B76="","",-SUMIF(Tabel6[Partnerorganisatie],Identificatiegegevens!$B76,Tabel6[Bedrag]))</f>
        <v/>
      </c>
      <c r="L76" s="143" t="str">
        <f>IF(Identificatiegegevens!$B76="","",SUM(Identificatiegegevens!$F76:$K76))</f>
        <v/>
      </c>
      <c r="M76" s="146" t="str">
        <f>IF(Identificatiegegevens!$B76="","",SUMIF(Tabel2[Partnerorganisatie],Identificatiegegevens!$B76,Tabel2[Aanvaarde kost]))</f>
        <v/>
      </c>
      <c r="N76" s="146" t="str">
        <f>IF(Identificatiegegevens!$B76="","",Identificatiegegevens!$M76*0.15)</f>
        <v/>
      </c>
      <c r="O76" s="146" t="str">
        <f>IF(Identificatiegegevens!$B76="","",IF(OR(Identificatiegegevens!$D76="promotor",Identificatiegegevens!$D76="partner"),SUMIF(Tabel3[Opdrachtgevende Partnerorganisatie],Identificatiegegevens!$B76,Tabel3[Aanvaarde kost]),SUMIF(Tabel3[Naam leverancier of onderaannemer],Identificatiegegevens!$B76,Tabel3[Aanvaarde kost])))</f>
        <v/>
      </c>
      <c r="P76" s="146" t="str">
        <f>IF(Identificatiegegevens!$B76="","",IF(OR(Identificatiegegevens!$D76="promotor",Identificatiegegevens!$D76="partner"),SUMIF(Tabel4[Opdrachtgevende Partnerorganisatie],Identificatiegegevens!$B76,Tabel4[Aanvaarde kost]),SUMIF(Tabel4[Naam leverancier of onderaannemer],Identificatiegegevens!$B76,Tabel4[Aanvaarde kost])))</f>
        <v/>
      </c>
      <c r="Q76" s="146" t="str">
        <f>IF(Identificatiegegevens!$B76="","",IF(OR(Identificatiegegevens!$D76="promotor",Identificatiegegevens!$D76="partner"),SUMIF(Tabel5[Opdrachtgevende Partnerorganisatie],Identificatiegegevens!$B76,Tabel5[Aanvaarde kost]),SUMIF(Tabel5[Naam leverancier of onderaannemer],Identificatiegegevens!$B76,Tabel5[Aanvaarde kost])))</f>
        <v/>
      </c>
      <c r="R76" s="146" t="str">
        <f>IF(Identificatiegegevens!$B76="","",-SUMIF(Tabel6[Partnerorganisatie],Identificatiegegevens!$B76,Tabel6[Aanvaarde ontvangsten]))</f>
        <v/>
      </c>
      <c r="S76" s="143" t="str">
        <f>IF(Identificatiegegevens!$B76="","",SUM(Identificatiegegevens!$M76:$R76))</f>
        <v/>
      </c>
    </row>
    <row r="77" spans="1:19" ht="15.75" x14ac:dyDescent="0.25">
      <c r="A77" s="136" t="s">
        <v>82</v>
      </c>
      <c r="B77" s="151"/>
      <c r="C77" s="152"/>
      <c r="D77" s="152"/>
      <c r="E77" s="141" t="str" cm="1">
        <f t="array" ref="E77">IF(ISBLANK(Identificatiegegevens!$B77),"",_xlfn.TEXTJOIN("; ",TRUE,_xlfn.UNIQUE(IF(_xlfn.VSTACK(Tabel3[Naam leverancier of onderaannemer],Tabel4[Naam leverancier of onderaannemer],Tabel5[Naam leverancier of onderaannemer])=Identificatiegegevens!$B77,_xlfn.VSTACK(Tabel3[Opdrachtgevende Partnerorganisatie],Tabel4[Opdrachtgevende Partnerorganisatie],Tabel5[Opdrachtgevende Partnerorganisatie]),""))))</f>
        <v/>
      </c>
      <c r="F77" s="145" t="str">
        <f>IF(Identificatiegegevens!$B77="","",SUMIF(Tabel2[Partnerorganisatie],Identificatiegegevens!$B77,Tabel2[Totaal personeelskost]))</f>
        <v/>
      </c>
      <c r="G77" s="145" t="str">
        <f>IF(Identificatiegegevens!$B77="","",Identificatiegegevens!$F77*0.15)</f>
        <v/>
      </c>
      <c r="H77" s="145" t="str">
        <f>IF(Identificatiegegevens!$B77="","",IF(OR(Identificatiegegevens!$D77="promotor",Identificatiegegevens!$D77="partner"),SUMIF(Tabel3[Opdrachtgevende Partnerorganisatie],Identificatiegegevens!$B77,Tabel3[Totaal]),SUMIF(Tabel3[Naam leverancier of onderaannemer],Identificatiegegevens!$B77,Tabel3[Totaal])))</f>
        <v/>
      </c>
      <c r="I77" s="145" t="str">
        <f>IF(Identificatiegegevens!$B77="","",IF(OR(Identificatiegegevens!$D77="promotor",Identificatiegegevens!$D77="partner"),SUMIF(Tabel4[Opdrachtgevende Partnerorganisatie],Identificatiegegevens!$B77,Tabel4[Totaal]),SUMIF(Tabel4[Naam leverancier of onderaannemer],Identificatiegegevens!$B77,Tabel4[Totaal])))</f>
        <v/>
      </c>
      <c r="J77" s="145" t="str">
        <f>IF(Identificatiegegevens!$B77="","",IF(OR(Identificatiegegevens!$D77="promotor",Identificatiegegevens!$D77="partner"),SUMIF(Tabel5[Opdrachtgevende Partnerorganisatie],Identificatiegegevens!$B77,Tabel5[Totaal]),SUMIF(Tabel5[Naam leverancier of onderaannemer],Identificatiegegevens!$B77,Tabel5[Totaal])))</f>
        <v/>
      </c>
      <c r="K77" s="145" t="str">
        <f>IF(Identificatiegegevens!$B77="","",-SUMIF(Tabel6[Partnerorganisatie],Identificatiegegevens!$B77,Tabel6[Bedrag]))</f>
        <v/>
      </c>
      <c r="L77" s="143" t="str">
        <f>IF(Identificatiegegevens!$B77="","",SUM(Identificatiegegevens!$F77:$K77))</f>
        <v/>
      </c>
      <c r="M77" s="146" t="str">
        <f>IF(Identificatiegegevens!$B77="","",SUMIF(Tabel2[Partnerorganisatie],Identificatiegegevens!$B77,Tabel2[Aanvaarde kost]))</f>
        <v/>
      </c>
      <c r="N77" s="146" t="str">
        <f>IF(Identificatiegegevens!$B77="","",Identificatiegegevens!$M77*0.15)</f>
        <v/>
      </c>
      <c r="O77" s="146" t="str">
        <f>IF(Identificatiegegevens!$B77="","",IF(OR(Identificatiegegevens!$D77="promotor",Identificatiegegevens!$D77="partner"),SUMIF(Tabel3[Opdrachtgevende Partnerorganisatie],Identificatiegegevens!$B77,Tabel3[Aanvaarde kost]),SUMIF(Tabel3[Naam leverancier of onderaannemer],Identificatiegegevens!$B77,Tabel3[Aanvaarde kost])))</f>
        <v/>
      </c>
      <c r="P77" s="146" t="str">
        <f>IF(Identificatiegegevens!$B77="","",IF(OR(Identificatiegegevens!$D77="promotor",Identificatiegegevens!$D77="partner"),SUMIF(Tabel4[Opdrachtgevende Partnerorganisatie],Identificatiegegevens!$B77,Tabel4[Aanvaarde kost]),SUMIF(Tabel4[Naam leverancier of onderaannemer],Identificatiegegevens!$B77,Tabel4[Aanvaarde kost])))</f>
        <v/>
      </c>
      <c r="Q77" s="146" t="str">
        <f>IF(Identificatiegegevens!$B77="","",IF(OR(Identificatiegegevens!$D77="promotor",Identificatiegegevens!$D77="partner"),SUMIF(Tabel5[Opdrachtgevende Partnerorganisatie],Identificatiegegevens!$B77,Tabel5[Aanvaarde kost]),SUMIF(Tabel5[Naam leverancier of onderaannemer],Identificatiegegevens!$B77,Tabel5[Aanvaarde kost])))</f>
        <v/>
      </c>
      <c r="R77" s="146" t="str">
        <f>IF(Identificatiegegevens!$B77="","",-SUMIF(Tabel6[Partnerorganisatie],Identificatiegegevens!$B77,Tabel6[Aanvaarde ontvangsten]))</f>
        <v/>
      </c>
      <c r="S77" s="143" t="str">
        <f>IF(Identificatiegegevens!$B77="","",SUM(Identificatiegegevens!$M77:$R77))</f>
        <v/>
      </c>
    </row>
    <row r="78" spans="1:19" ht="15.75" x14ac:dyDescent="0.25">
      <c r="A78" s="136" t="s">
        <v>83</v>
      </c>
      <c r="B78" s="149"/>
      <c r="C78" s="150"/>
      <c r="D78" s="150"/>
      <c r="E78" s="141" t="str" cm="1">
        <f t="array" ref="E78">IF(ISBLANK(Identificatiegegevens!$B78),"",_xlfn.TEXTJOIN("; ",TRUE,_xlfn.UNIQUE(IF(_xlfn.VSTACK(Tabel3[Naam leverancier of onderaannemer],Tabel4[Naam leverancier of onderaannemer],Tabel5[Naam leverancier of onderaannemer])=Identificatiegegevens!$B78,_xlfn.VSTACK(Tabel3[Opdrachtgevende Partnerorganisatie],Tabel4[Opdrachtgevende Partnerorganisatie],Tabel5[Opdrachtgevende Partnerorganisatie]),""))))</f>
        <v/>
      </c>
      <c r="F78" s="145" t="str">
        <f>IF(Identificatiegegevens!$B78="","",SUMIF(Tabel2[Partnerorganisatie],Identificatiegegevens!$B78,Tabel2[Totaal personeelskost]))</f>
        <v/>
      </c>
      <c r="G78" s="145" t="str">
        <f>IF(Identificatiegegevens!$B78="","",Identificatiegegevens!$F78*0.15)</f>
        <v/>
      </c>
      <c r="H78" s="145" t="str">
        <f>IF(Identificatiegegevens!$B78="","",IF(OR(Identificatiegegevens!$D78="promotor",Identificatiegegevens!$D78="partner"),SUMIF(Tabel3[Opdrachtgevende Partnerorganisatie],Identificatiegegevens!$B78,Tabel3[Totaal]),SUMIF(Tabel3[Naam leverancier of onderaannemer],Identificatiegegevens!$B78,Tabel3[Totaal])))</f>
        <v/>
      </c>
      <c r="I78" s="145" t="str">
        <f>IF(Identificatiegegevens!$B78="","",IF(OR(Identificatiegegevens!$D78="promotor",Identificatiegegevens!$D78="partner"),SUMIF(Tabel4[Opdrachtgevende Partnerorganisatie],Identificatiegegevens!$B78,Tabel4[Totaal]),SUMIF(Tabel4[Naam leverancier of onderaannemer],Identificatiegegevens!$B78,Tabel4[Totaal])))</f>
        <v/>
      </c>
      <c r="J78" s="145" t="str">
        <f>IF(Identificatiegegevens!$B78="","",IF(OR(Identificatiegegevens!$D78="promotor",Identificatiegegevens!$D78="partner"),SUMIF(Tabel5[Opdrachtgevende Partnerorganisatie],Identificatiegegevens!$B78,Tabel5[Totaal]),SUMIF(Tabel5[Naam leverancier of onderaannemer],Identificatiegegevens!$B78,Tabel5[Totaal])))</f>
        <v/>
      </c>
      <c r="K78" s="145" t="str">
        <f>IF(Identificatiegegevens!$B78="","",-SUMIF(Tabel6[Partnerorganisatie],Identificatiegegevens!$B78,Tabel6[Bedrag]))</f>
        <v/>
      </c>
      <c r="L78" s="143" t="str">
        <f>IF(Identificatiegegevens!$B78="","",SUM(Identificatiegegevens!$F78:$K78))</f>
        <v/>
      </c>
      <c r="M78" s="146" t="str">
        <f>IF(Identificatiegegevens!$B78="","",SUMIF(Tabel2[Partnerorganisatie],Identificatiegegevens!$B78,Tabel2[Aanvaarde kost]))</f>
        <v/>
      </c>
      <c r="N78" s="146" t="str">
        <f>IF(Identificatiegegevens!$B78="","",Identificatiegegevens!$M78*0.15)</f>
        <v/>
      </c>
      <c r="O78" s="146" t="str">
        <f>IF(Identificatiegegevens!$B78="","",IF(OR(Identificatiegegevens!$D78="promotor",Identificatiegegevens!$D78="partner"),SUMIF(Tabel3[Opdrachtgevende Partnerorganisatie],Identificatiegegevens!$B78,Tabel3[Aanvaarde kost]),SUMIF(Tabel3[Naam leverancier of onderaannemer],Identificatiegegevens!$B78,Tabel3[Aanvaarde kost])))</f>
        <v/>
      </c>
      <c r="P78" s="146" t="str">
        <f>IF(Identificatiegegevens!$B78="","",IF(OR(Identificatiegegevens!$D78="promotor",Identificatiegegevens!$D78="partner"),SUMIF(Tabel4[Opdrachtgevende Partnerorganisatie],Identificatiegegevens!$B78,Tabel4[Aanvaarde kost]),SUMIF(Tabel4[Naam leverancier of onderaannemer],Identificatiegegevens!$B78,Tabel4[Aanvaarde kost])))</f>
        <v/>
      </c>
      <c r="Q78" s="146" t="str">
        <f>IF(Identificatiegegevens!$B78="","",IF(OR(Identificatiegegevens!$D78="promotor",Identificatiegegevens!$D78="partner"),SUMIF(Tabel5[Opdrachtgevende Partnerorganisatie],Identificatiegegevens!$B78,Tabel5[Aanvaarde kost]),SUMIF(Tabel5[Naam leverancier of onderaannemer],Identificatiegegevens!$B78,Tabel5[Aanvaarde kost])))</f>
        <v/>
      </c>
      <c r="R78" s="146" t="str">
        <f>IF(Identificatiegegevens!$B78="","",-SUMIF(Tabel6[Partnerorganisatie],Identificatiegegevens!$B78,Tabel6[Aanvaarde ontvangsten]))</f>
        <v/>
      </c>
      <c r="S78" s="143" t="str">
        <f>IF(Identificatiegegevens!$B78="","",SUM(Identificatiegegevens!$M78:$R78))</f>
        <v/>
      </c>
    </row>
    <row r="79" spans="1:19" ht="15.75" x14ac:dyDescent="0.25">
      <c r="A79" s="136" t="s">
        <v>84</v>
      </c>
      <c r="B79" s="151"/>
      <c r="C79" s="152"/>
      <c r="D79" s="152"/>
      <c r="E79" s="141" t="str" cm="1">
        <f t="array" ref="E79">IF(ISBLANK(Identificatiegegevens!$B79),"",_xlfn.TEXTJOIN("; ",TRUE,_xlfn.UNIQUE(IF(_xlfn.VSTACK(Tabel3[Naam leverancier of onderaannemer],Tabel4[Naam leverancier of onderaannemer],Tabel5[Naam leverancier of onderaannemer])=Identificatiegegevens!$B79,_xlfn.VSTACK(Tabel3[Opdrachtgevende Partnerorganisatie],Tabel4[Opdrachtgevende Partnerorganisatie],Tabel5[Opdrachtgevende Partnerorganisatie]),""))))</f>
        <v/>
      </c>
      <c r="F79" s="145" t="str">
        <f>IF(Identificatiegegevens!$B79="","",SUMIF(Tabel2[Partnerorganisatie],Identificatiegegevens!$B79,Tabel2[Totaal personeelskost]))</f>
        <v/>
      </c>
      <c r="G79" s="145" t="str">
        <f>IF(Identificatiegegevens!$B79="","",Identificatiegegevens!$F79*0.15)</f>
        <v/>
      </c>
      <c r="H79" s="145" t="str">
        <f>IF(Identificatiegegevens!$B79="","",IF(OR(Identificatiegegevens!$D79="promotor",Identificatiegegevens!$D79="partner"),SUMIF(Tabel3[Opdrachtgevende Partnerorganisatie],Identificatiegegevens!$B79,Tabel3[Totaal]),SUMIF(Tabel3[Naam leverancier of onderaannemer],Identificatiegegevens!$B79,Tabel3[Totaal])))</f>
        <v/>
      </c>
      <c r="I79" s="145" t="str">
        <f>IF(Identificatiegegevens!$B79="","",IF(OR(Identificatiegegevens!$D79="promotor",Identificatiegegevens!$D79="partner"),SUMIF(Tabel4[Opdrachtgevende Partnerorganisatie],Identificatiegegevens!$B79,Tabel4[Totaal]),SUMIF(Tabel4[Naam leverancier of onderaannemer],Identificatiegegevens!$B79,Tabel4[Totaal])))</f>
        <v/>
      </c>
      <c r="J79" s="145" t="str">
        <f>IF(Identificatiegegevens!$B79="","",IF(OR(Identificatiegegevens!$D79="promotor",Identificatiegegevens!$D79="partner"),SUMIF(Tabel5[Opdrachtgevende Partnerorganisatie],Identificatiegegevens!$B79,Tabel5[Totaal]),SUMIF(Tabel5[Naam leverancier of onderaannemer],Identificatiegegevens!$B79,Tabel5[Totaal])))</f>
        <v/>
      </c>
      <c r="K79" s="145" t="str">
        <f>IF(Identificatiegegevens!$B79="","",-SUMIF(Tabel6[Partnerorganisatie],Identificatiegegevens!$B79,Tabel6[Bedrag]))</f>
        <v/>
      </c>
      <c r="L79" s="143" t="str">
        <f>IF(Identificatiegegevens!$B79="","",SUM(Identificatiegegevens!$F79:$K79))</f>
        <v/>
      </c>
      <c r="M79" s="146" t="str">
        <f>IF(Identificatiegegevens!$B79="","",SUMIF(Tabel2[Partnerorganisatie],Identificatiegegevens!$B79,Tabel2[Aanvaarde kost]))</f>
        <v/>
      </c>
      <c r="N79" s="146" t="str">
        <f>IF(Identificatiegegevens!$B79="","",Identificatiegegevens!$M79*0.15)</f>
        <v/>
      </c>
      <c r="O79" s="146" t="str">
        <f>IF(Identificatiegegevens!$B79="","",IF(OR(Identificatiegegevens!$D79="promotor",Identificatiegegevens!$D79="partner"),SUMIF(Tabel3[Opdrachtgevende Partnerorganisatie],Identificatiegegevens!$B79,Tabel3[Aanvaarde kost]),SUMIF(Tabel3[Naam leverancier of onderaannemer],Identificatiegegevens!$B79,Tabel3[Aanvaarde kost])))</f>
        <v/>
      </c>
      <c r="P79" s="146" t="str">
        <f>IF(Identificatiegegevens!$B79="","",IF(OR(Identificatiegegevens!$D79="promotor",Identificatiegegevens!$D79="partner"),SUMIF(Tabel4[Opdrachtgevende Partnerorganisatie],Identificatiegegevens!$B79,Tabel4[Aanvaarde kost]),SUMIF(Tabel4[Naam leverancier of onderaannemer],Identificatiegegevens!$B79,Tabel4[Aanvaarde kost])))</f>
        <v/>
      </c>
      <c r="Q79" s="146" t="str">
        <f>IF(Identificatiegegevens!$B79="","",IF(OR(Identificatiegegevens!$D79="promotor",Identificatiegegevens!$D79="partner"),SUMIF(Tabel5[Opdrachtgevende Partnerorganisatie],Identificatiegegevens!$B79,Tabel5[Aanvaarde kost]),SUMIF(Tabel5[Naam leverancier of onderaannemer],Identificatiegegevens!$B79,Tabel5[Aanvaarde kost])))</f>
        <v/>
      </c>
      <c r="R79" s="146" t="str">
        <f>IF(Identificatiegegevens!$B79="","",-SUMIF(Tabel6[Partnerorganisatie],Identificatiegegevens!$B79,Tabel6[Aanvaarde ontvangsten]))</f>
        <v/>
      </c>
      <c r="S79" s="143" t="str">
        <f>IF(Identificatiegegevens!$B79="","",SUM(Identificatiegegevens!$M79:$R79))</f>
        <v/>
      </c>
    </row>
    <row r="80" spans="1:19" ht="15.75" x14ac:dyDescent="0.25">
      <c r="A80" s="136" t="s">
        <v>85</v>
      </c>
      <c r="B80" s="149"/>
      <c r="C80" s="150"/>
      <c r="D80" s="150"/>
      <c r="E80" s="141" t="str" cm="1">
        <f t="array" ref="E80">IF(ISBLANK(Identificatiegegevens!$B80),"",_xlfn.TEXTJOIN("; ",TRUE,_xlfn.UNIQUE(IF(_xlfn.VSTACK(Tabel3[Naam leverancier of onderaannemer],Tabel4[Naam leverancier of onderaannemer],Tabel5[Naam leverancier of onderaannemer])=Identificatiegegevens!$B80,_xlfn.VSTACK(Tabel3[Opdrachtgevende Partnerorganisatie],Tabel4[Opdrachtgevende Partnerorganisatie],Tabel5[Opdrachtgevende Partnerorganisatie]),""))))</f>
        <v/>
      </c>
      <c r="F80" s="145" t="str">
        <f>IF(Identificatiegegevens!$B80="","",SUMIF(Tabel2[Partnerorganisatie],Identificatiegegevens!$B80,Tabel2[Totaal personeelskost]))</f>
        <v/>
      </c>
      <c r="G80" s="145" t="str">
        <f>IF(Identificatiegegevens!$B80="","",Identificatiegegevens!$F80*0.15)</f>
        <v/>
      </c>
      <c r="H80" s="145" t="str">
        <f>IF(Identificatiegegevens!$B80="","",IF(OR(Identificatiegegevens!$D80="promotor",Identificatiegegevens!$D80="partner"),SUMIF(Tabel3[Opdrachtgevende Partnerorganisatie],Identificatiegegevens!$B80,Tabel3[Totaal]),SUMIF(Tabel3[Naam leverancier of onderaannemer],Identificatiegegevens!$B80,Tabel3[Totaal])))</f>
        <v/>
      </c>
      <c r="I80" s="145" t="str">
        <f>IF(Identificatiegegevens!$B80="","",IF(OR(Identificatiegegevens!$D80="promotor",Identificatiegegevens!$D80="partner"),SUMIF(Tabel4[Opdrachtgevende Partnerorganisatie],Identificatiegegevens!$B80,Tabel4[Totaal]),SUMIF(Tabel4[Naam leverancier of onderaannemer],Identificatiegegevens!$B80,Tabel4[Totaal])))</f>
        <v/>
      </c>
      <c r="J80" s="145" t="str">
        <f>IF(Identificatiegegevens!$B80="","",IF(OR(Identificatiegegevens!$D80="promotor",Identificatiegegevens!$D80="partner"),SUMIF(Tabel5[Opdrachtgevende Partnerorganisatie],Identificatiegegevens!$B80,Tabel5[Totaal]),SUMIF(Tabel5[Naam leverancier of onderaannemer],Identificatiegegevens!$B80,Tabel5[Totaal])))</f>
        <v/>
      </c>
      <c r="K80" s="145" t="str">
        <f>IF(Identificatiegegevens!$B80="","",-SUMIF(Tabel6[Partnerorganisatie],Identificatiegegevens!$B80,Tabel6[Bedrag]))</f>
        <v/>
      </c>
      <c r="L80" s="143" t="str">
        <f>IF(Identificatiegegevens!$B80="","",SUM(Identificatiegegevens!$F80:$K80))</f>
        <v/>
      </c>
      <c r="M80" s="146" t="str">
        <f>IF(Identificatiegegevens!$B80="","",SUMIF(Tabel2[Partnerorganisatie],Identificatiegegevens!$B80,Tabel2[Aanvaarde kost]))</f>
        <v/>
      </c>
      <c r="N80" s="146" t="str">
        <f>IF(Identificatiegegevens!$B80="","",Identificatiegegevens!$M80*0.15)</f>
        <v/>
      </c>
      <c r="O80" s="146" t="str">
        <f>IF(Identificatiegegevens!$B80="","",IF(OR(Identificatiegegevens!$D80="promotor",Identificatiegegevens!$D80="partner"),SUMIF(Tabel3[Opdrachtgevende Partnerorganisatie],Identificatiegegevens!$B80,Tabel3[Aanvaarde kost]),SUMIF(Tabel3[Naam leverancier of onderaannemer],Identificatiegegevens!$B80,Tabel3[Aanvaarde kost])))</f>
        <v/>
      </c>
      <c r="P80" s="146" t="str">
        <f>IF(Identificatiegegevens!$B80="","",IF(OR(Identificatiegegevens!$D80="promotor",Identificatiegegevens!$D80="partner"),SUMIF(Tabel4[Opdrachtgevende Partnerorganisatie],Identificatiegegevens!$B80,Tabel4[Aanvaarde kost]),SUMIF(Tabel4[Naam leverancier of onderaannemer],Identificatiegegevens!$B80,Tabel4[Aanvaarde kost])))</f>
        <v/>
      </c>
      <c r="Q80" s="146" t="str">
        <f>IF(Identificatiegegevens!$B80="","",IF(OR(Identificatiegegevens!$D80="promotor",Identificatiegegevens!$D80="partner"),SUMIF(Tabel5[Opdrachtgevende Partnerorganisatie],Identificatiegegevens!$B80,Tabel5[Aanvaarde kost]),SUMIF(Tabel5[Naam leverancier of onderaannemer],Identificatiegegevens!$B80,Tabel5[Aanvaarde kost])))</f>
        <v/>
      </c>
      <c r="R80" s="146" t="str">
        <f>IF(Identificatiegegevens!$B80="","",-SUMIF(Tabel6[Partnerorganisatie],Identificatiegegevens!$B80,Tabel6[Aanvaarde ontvangsten]))</f>
        <v/>
      </c>
      <c r="S80" s="143" t="str">
        <f>IF(Identificatiegegevens!$B80="","",SUM(Identificatiegegevens!$M80:$R80))</f>
        <v/>
      </c>
    </row>
    <row r="81" spans="1:19" ht="15.75" x14ac:dyDescent="0.25">
      <c r="A81" s="136" t="s">
        <v>86</v>
      </c>
      <c r="B81" s="151"/>
      <c r="C81" s="152"/>
      <c r="D81" s="152"/>
      <c r="E81" s="141" t="str" cm="1">
        <f t="array" ref="E81">IF(ISBLANK(Identificatiegegevens!$B81),"",_xlfn.TEXTJOIN("; ",TRUE,_xlfn.UNIQUE(IF(_xlfn.VSTACK(Tabel3[Naam leverancier of onderaannemer],Tabel4[Naam leverancier of onderaannemer],Tabel5[Naam leverancier of onderaannemer])=Identificatiegegevens!$B81,_xlfn.VSTACK(Tabel3[Opdrachtgevende Partnerorganisatie],Tabel4[Opdrachtgevende Partnerorganisatie],Tabel5[Opdrachtgevende Partnerorganisatie]),""))))</f>
        <v/>
      </c>
      <c r="F81" s="145" t="str">
        <f>IF(Identificatiegegevens!$B81="","",SUMIF(Tabel2[Partnerorganisatie],Identificatiegegevens!$B81,Tabel2[Totaal personeelskost]))</f>
        <v/>
      </c>
      <c r="G81" s="145" t="str">
        <f>IF(Identificatiegegevens!$B81="","",Identificatiegegevens!$F81*0.15)</f>
        <v/>
      </c>
      <c r="H81" s="145" t="str">
        <f>IF(Identificatiegegevens!$B81="","",IF(OR(Identificatiegegevens!$D81="promotor",Identificatiegegevens!$D81="partner"),SUMIF(Tabel3[Opdrachtgevende Partnerorganisatie],Identificatiegegevens!$B81,Tabel3[Totaal]),SUMIF(Tabel3[Naam leverancier of onderaannemer],Identificatiegegevens!$B81,Tabel3[Totaal])))</f>
        <v/>
      </c>
      <c r="I81" s="145" t="str">
        <f>IF(Identificatiegegevens!$B81="","",IF(OR(Identificatiegegevens!$D81="promotor",Identificatiegegevens!$D81="partner"),SUMIF(Tabel4[Opdrachtgevende Partnerorganisatie],Identificatiegegevens!$B81,Tabel4[Totaal]),SUMIF(Tabel4[Naam leverancier of onderaannemer],Identificatiegegevens!$B81,Tabel4[Totaal])))</f>
        <v/>
      </c>
      <c r="J81" s="145" t="str">
        <f>IF(Identificatiegegevens!$B81="","",IF(OR(Identificatiegegevens!$D81="promotor",Identificatiegegevens!$D81="partner"),SUMIF(Tabel5[Opdrachtgevende Partnerorganisatie],Identificatiegegevens!$B81,Tabel5[Totaal]),SUMIF(Tabel5[Naam leverancier of onderaannemer],Identificatiegegevens!$B81,Tabel5[Totaal])))</f>
        <v/>
      </c>
      <c r="K81" s="145" t="str">
        <f>IF(Identificatiegegevens!$B81="","",-SUMIF(Tabel6[Partnerorganisatie],Identificatiegegevens!$B81,Tabel6[Bedrag]))</f>
        <v/>
      </c>
      <c r="L81" s="143" t="str">
        <f>IF(Identificatiegegevens!$B81="","",SUM(Identificatiegegevens!$F81:$K81))</f>
        <v/>
      </c>
      <c r="M81" s="146" t="str">
        <f>IF(Identificatiegegevens!$B81="","",SUMIF(Tabel2[Partnerorganisatie],Identificatiegegevens!$B81,Tabel2[Aanvaarde kost]))</f>
        <v/>
      </c>
      <c r="N81" s="146" t="str">
        <f>IF(Identificatiegegevens!$B81="","",Identificatiegegevens!$M81*0.15)</f>
        <v/>
      </c>
      <c r="O81" s="146" t="str">
        <f>IF(Identificatiegegevens!$B81="","",IF(OR(Identificatiegegevens!$D81="promotor",Identificatiegegevens!$D81="partner"),SUMIF(Tabel3[Opdrachtgevende Partnerorganisatie],Identificatiegegevens!$B81,Tabel3[Aanvaarde kost]),SUMIF(Tabel3[Naam leverancier of onderaannemer],Identificatiegegevens!$B81,Tabel3[Aanvaarde kost])))</f>
        <v/>
      </c>
      <c r="P81" s="146" t="str">
        <f>IF(Identificatiegegevens!$B81="","",IF(OR(Identificatiegegevens!$D81="promotor",Identificatiegegevens!$D81="partner"),SUMIF(Tabel4[Opdrachtgevende Partnerorganisatie],Identificatiegegevens!$B81,Tabel4[Aanvaarde kost]),SUMIF(Tabel4[Naam leverancier of onderaannemer],Identificatiegegevens!$B81,Tabel4[Aanvaarde kost])))</f>
        <v/>
      </c>
      <c r="Q81" s="146" t="str">
        <f>IF(Identificatiegegevens!$B81="","",IF(OR(Identificatiegegevens!$D81="promotor",Identificatiegegevens!$D81="partner"),SUMIF(Tabel5[Opdrachtgevende Partnerorganisatie],Identificatiegegevens!$B81,Tabel5[Aanvaarde kost]),SUMIF(Tabel5[Naam leverancier of onderaannemer],Identificatiegegevens!$B81,Tabel5[Aanvaarde kost])))</f>
        <v/>
      </c>
      <c r="R81" s="146" t="str">
        <f>IF(Identificatiegegevens!$B81="","",-SUMIF(Tabel6[Partnerorganisatie],Identificatiegegevens!$B81,Tabel6[Aanvaarde ontvangsten]))</f>
        <v/>
      </c>
      <c r="S81" s="143" t="str">
        <f>IF(Identificatiegegevens!$B81="","",SUM(Identificatiegegevens!$M81:$R81))</f>
        <v/>
      </c>
    </row>
    <row r="82" spans="1:19" ht="15.75" x14ac:dyDescent="0.25">
      <c r="A82" s="136" t="s">
        <v>87</v>
      </c>
      <c r="B82" s="149"/>
      <c r="C82" s="150"/>
      <c r="D82" s="150"/>
      <c r="E82" s="141" t="str" cm="1">
        <f t="array" ref="E82">IF(ISBLANK(Identificatiegegevens!$B82),"",_xlfn.TEXTJOIN("; ",TRUE,_xlfn.UNIQUE(IF(_xlfn.VSTACK(Tabel3[Naam leverancier of onderaannemer],Tabel4[Naam leverancier of onderaannemer],Tabel5[Naam leverancier of onderaannemer])=Identificatiegegevens!$B82,_xlfn.VSTACK(Tabel3[Opdrachtgevende Partnerorganisatie],Tabel4[Opdrachtgevende Partnerorganisatie],Tabel5[Opdrachtgevende Partnerorganisatie]),""))))</f>
        <v/>
      </c>
      <c r="F82" s="145" t="str">
        <f>IF(Identificatiegegevens!$B82="","",SUMIF(Tabel2[Partnerorganisatie],Identificatiegegevens!$B82,Tabel2[Totaal personeelskost]))</f>
        <v/>
      </c>
      <c r="G82" s="145" t="str">
        <f>IF(Identificatiegegevens!$B82="","",Identificatiegegevens!$F82*0.15)</f>
        <v/>
      </c>
      <c r="H82" s="145" t="str">
        <f>IF(Identificatiegegevens!$B82="","",IF(OR(Identificatiegegevens!$D82="promotor",Identificatiegegevens!$D82="partner"),SUMIF(Tabel3[Opdrachtgevende Partnerorganisatie],Identificatiegegevens!$B82,Tabel3[Totaal]),SUMIF(Tabel3[Naam leverancier of onderaannemer],Identificatiegegevens!$B82,Tabel3[Totaal])))</f>
        <v/>
      </c>
      <c r="I82" s="145" t="str">
        <f>IF(Identificatiegegevens!$B82="","",IF(OR(Identificatiegegevens!$D82="promotor",Identificatiegegevens!$D82="partner"),SUMIF(Tabel4[Opdrachtgevende Partnerorganisatie],Identificatiegegevens!$B82,Tabel4[Totaal]),SUMIF(Tabel4[Naam leverancier of onderaannemer],Identificatiegegevens!$B82,Tabel4[Totaal])))</f>
        <v/>
      </c>
      <c r="J82" s="145" t="str">
        <f>IF(Identificatiegegevens!$B82="","",IF(OR(Identificatiegegevens!$D82="promotor",Identificatiegegevens!$D82="partner"),SUMIF(Tabel5[Opdrachtgevende Partnerorganisatie],Identificatiegegevens!$B82,Tabel5[Totaal]),SUMIF(Tabel5[Naam leverancier of onderaannemer],Identificatiegegevens!$B82,Tabel5[Totaal])))</f>
        <v/>
      </c>
      <c r="K82" s="145" t="str">
        <f>IF(Identificatiegegevens!$B82="","",-SUMIF(Tabel6[Partnerorganisatie],Identificatiegegevens!$B82,Tabel6[Bedrag]))</f>
        <v/>
      </c>
      <c r="L82" s="143" t="str">
        <f>IF(Identificatiegegevens!$B82="","",SUM(Identificatiegegevens!$F82:$K82))</f>
        <v/>
      </c>
      <c r="M82" s="146" t="str">
        <f>IF(Identificatiegegevens!$B82="","",SUMIF(Tabel2[Partnerorganisatie],Identificatiegegevens!$B82,Tabel2[Aanvaarde kost]))</f>
        <v/>
      </c>
      <c r="N82" s="146" t="str">
        <f>IF(Identificatiegegevens!$B82="","",Identificatiegegevens!$M82*0.15)</f>
        <v/>
      </c>
      <c r="O82" s="146" t="str">
        <f>IF(Identificatiegegevens!$B82="","",IF(OR(Identificatiegegevens!$D82="promotor",Identificatiegegevens!$D82="partner"),SUMIF(Tabel3[Opdrachtgevende Partnerorganisatie],Identificatiegegevens!$B82,Tabel3[Aanvaarde kost]),SUMIF(Tabel3[Naam leverancier of onderaannemer],Identificatiegegevens!$B82,Tabel3[Aanvaarde kost])))</f>
        <v/>
      </c>
      <c r="P82" s="146" t="str">
        <f>IF(Identificatiegegevens!$B82="","",IF(OR(Identificatiegegevens!$D82="promotor",Identificatiegegevens!$D82="partner"),SUMIF(Tabel4[Opdrachtgevende Partnerorganisatie],Identificatiegegevens!$B82,Tabel4[Aanvaarde kost]),SUMIF(Tabel4[Naam leverancier of onderaannemer],Identificatiegegevens!$B82,Tabel4[Aanvaarde kost])))</f>
        <v/>
      </c>
      <c r="Q82" s="146" t="str">
        <f>IF(Identificatiegegevens!$B82="","",IF(OR(Identificatiegegevens!$D82="promotor",Identificatiegegevens!$D82="partner"),SUMIF(Tabel5[Opdrachtgevende Partnerorganisatie],Identificatiegegevens!$B82,Tabel5[Aanvaarde kost]),SUMIF(Tabel5[Naam leverancier of onderaannemer],Identificatiegegevens!$B82,Tabel5[Aanvaarde kost])))</f>
        <v/>
      </c>
      <c r="R82" s="146" t="str">
        <f>IF(Identificatiegegevens!$B82="","",-SUMIF(Tabel6[Partnerorganisatie],Identificatiegegevens!$B82,Tabel6[Aanvaarde ontvangsten]))</f>
        <v/>
      </c>
      <c r="S82" s="143" t="str">
        <f>IF(Identificatiegegevens!$B82="","",SUM(Identificatiegegevens!$M82:$R82))</f>
        <v/>
      </c>
    </row>
    <row r="83" spans="1:19" ht="15.75" x14ac:dyDescent="0.25">
      <c r="A83" s="136" t="s">
        <v>88</v>
      </c>
      <c r="B83" s="151"/>
      <c r="C83" s="152"/>
      <c r="D83" s="152"/>
      <c r="E83" s="141" t="str" cm="1">
        <f t="array" ref="E83">IF(ISBLANK(Identificatiegegevens!$B83),"",_xlfn.TEXTJOIN("; ",TRUE,_xlfn.UNIQUE(IF(_xlfn.VSTACK(Tabel3[Naam leverancier of onderaannemer],Tabel4[Naam leverancier of onderaannemer],Tabel5[Naam leverancier of onderaannemer])=Identificatiegegevens!$B83,_xlfn.VSTACK(Tabel3[Opdrachtgevende Partnerorganisatie],Tabel4[Opdrachtgevende Partnerorganisatie],Tabel5[Opdrachtgevende Partnerorganisatie]),""))))</f>
        <v/>
      </c>
      <c r="F83" s="145" t="str">
        <f>IF(Identificatiegegevens!$B83="","",SUMIF(Tabel2[Partnerorganisatie],Identificatiegegevens!$B83,Tabel2[Totaal personeelskost]))</f>
        <v/>
      </c>
      <c r="G83" s="145" t="str">
        <f>IF(Identificatiegegevens!$B83="","",Identificatiegegevens!$F83*0.15)</f>
        <v/>
      </c>
      <c r="H83" s="145" t="str">
        <f>IF(Identificatiegegevens!$B83="","",IF(OR(Identificatiegegevens!$D83="promotor",Identificatiegegevens!$D83="partner"),SUMIF(Tabel3[Opdrachtgevende Partnerorganisatie],Identificatiegegevens!$B83,Tabel3[Totaal]),SUMIF(Tabel3[Naam leverancier of onderaannemer],Identificatiegegevens!$B83,Tabel3[Totaal])))</f>
        <v/>
      </c>
      <c r="I83" s="145" t="str">
        <f>IF(Identificatiegegevens!$B83="","",IF(OR(Identificatiegegevens!$D83="promotor",Identificatiegegevens!$D83="partner"),SUMIF(Tabel4[Opdrachtgevende Partnerorganisatie],Identificatiegegevens!$B83,Tabel4[Totaal]),SUMIF(Tabel4[Naam leverancier of onderaannemer],Identificatiegegevens!$B83,Tabel4[Totaal])))</f>
        <v/>
      </c>
      <c r="J83" s="145" t="str">
        <f>IF(Identificatiegegevens!$B83="","",IF(OR(Identificatiegegevens!$D83="promotor",Identificatiegegevens!$D83="partner"),SUMIF(Tabel5[Opdrachtgevende Partnerorganisatie],Identificatiegegevens!$B83,Tabel5[Totaal]),SUMIF(Tabel5[Naam leverancier of onderaannemer],Identificatiegegevens!$B83,Tabel5[Totaal])))</f>
        <v/>
      </c>
      <c r="K83" s="145" t="str">
        <f>IF(Identificatiegegevens!$B83="","",-SUMIF(Tabel6[Partnerorganisatie],Identificatiegegevens!$B83,Tabel6[Bedrag]))</f>
        <v/>
      </c>
      <c r="L83" s="143" t="str">
        <f>IF(Identificatiegegevens!$B83="","",SUM(Identificatiegegevens!$F83:$K83))</f>
        <v/>
      </c>
      <c r="M83" s="146" t="str">
        <f>IF(Identificatiegegevens!$B83="","",SUMIF(Tabel2[Partnerorganisatie],Identificatiegegevens!$B83,Tabel2[Aanvaarde kost]))</f>
        <v/>
      </c>
      <c r="N83" s="146" t="str">
        <f>IF(Identificatiegegevens!$B83="","",Identificatiegegevens!$M83*0.15)</f>
        <v/>
      </c>
      <c r="O83" s="146" t="str">
        <f>IF(Identificatiegegevens!$B83="","",IF(OR(Identificatiegegevens!$D83="promotor",Identificatiegegevens!$D83="partner"),SUMIF(Tabel3[Opdrachtgevende Partnerorganisatie],Identificatiegegevens!$B83,Tabel3[Aanvaarde kost]),SUMIF(Tabel3[Naam leverancier of onderaannemer],Identificatiegegevens!$B83,Tabel3[Aanvaarde kost])))</f>
        <v/>
      </c>
      <c r="P83" s="146" t="str">
        <f>IF(Identificatiegegevens!$B83="","",IF(OR(Identificatiegegevens!$D83="promotor",Identificatiegegevens!$D83="partner"),SUMIF(Tabel4[Opdrachtgevende Partnerorganisatie],Identificatiegegevens!$B83,Tabel4[Aanvaarde kost]),SUMIF(Tabel4[Naam leverancier of onderaannemer],Identificatiegegevens!$B83,Tabel4[Aanvaarde kost])))</f>
        <v/>
      </c>
      <c r="Q83" s="146" t="str">
        <f>IF(Identificatiegegevens!$B83="","",IF(OR(Identificatiegegevens!$D83="promotor",Identificatiegegevens!$D83="partner"),SUMIF(Tabel5[Opdrachtgevende Partnerorganisatie],Identificatiegegevens!$B83,Tabel5[Aanvaarde kost]),SUMIF(Tabel5[Naam leverancier of onderaannemer],Identificatiegegevens!$B83,Tabel5[Aanvaarde kost])))</f>
        <v/>
      </c>
      <c r="R83" s="146" t="str">
        <f>IF(Identificatiegegevens!$B83="","",-SUMIF(Tabel6[Partnerorganisatie],Identificatiegegevens!$B83,Tabel6[Aanvaarde ontvangsten]))</f>
        <v/>
      </c>
      <c r="S83" s="143" t="str">
        <f>IF(Identificatiegegevens!$B83="","",SUM(Identificatiegegevens!$M83:$R83))</f>
        <v/>
      </c>
    </row>
    <row r="84" spans="1:19" ht="15.75" x14ac:dyDescent="0.25">
      <c r="A84" s="136" t="s">
        <v>89</v>
      </c>
      <c r="B84" s="149"/>
      <c r="C84" s="150"/>
      <c r="D84" s="150"/>
      <c r="E84" s="141" t="str" cm="1">
        <f t="array" ref="E84">IF(ISBLANK(Identificatiegegevens!$B84),"",_xlfn.TEXTJOIN("; ",TRUE,_xlfn.UNIQUE(IF(_xlfn.VSTACK(Tabel3[Naam leverancier of onderaannemer],Tabel4[Naam leverancier of onderaannemer],Tabel5[Naam leverancier of onderaannemer])=Identificatiegegevens!$B84,_xlfn.VSTACK(Tabel3[Opdrachtgevende Partnerorganisatie],Tabel4[Opdrachtgevende Partnerorganisatie],Tabel5[Opdrachtgevende Partnerorganisatie]),""))))</f>
        <v/>
      </c>
      <c r="F84" s="145" t="str">
        <f>IF(Identificatiegegevens!$B84="","",SUMIF(Tabel2[Partnerorganisatie],Identificatiegegevens!$B84,Tabel2[Totaal personeelskost]))</f>
        <v/>
      </c>
      <c r="G84" s="145" t="str">
        <f>IF(Identificatiegegevens!$B84="","",Identificatiegegevens!$F84*0.15)</f>
        <v/>
      </c>
      <c r="H84" s="145" t="str">
        <f>IF(Identificatiegegevens!$B84="","",IF(OR(Identificatiegegevens!$D84="promotor",Identificatiegegevens!$D84="partner"),SUMIF(Tabel3[Opdrachtgevende Partnerorganisatie],Identificatiegegevens!$B84,Tabel3[Totaal]),SUMIF(Tabel3[Naam leverancier of onderaannemer],Identificatiegegevens!$B84,Tabel3[Totaal])))</f>
        <v/>
      </c>
      <c r="I84" s="145" t="str">
        <f>IF(Identificatiegegevens!$B84="","",IF(OR(Identificatiegegevens!$D84="promotor",Identificatiegegevens!$D84="partner"),SUMIF(Tabel4[Opdrachtgevende Partnerorganisatie],Identificatiegegevens!$B84,Tabel4[Totaal]),SUMIF(Tabel4[Naam leverancier of onderaannemer],Identificatiegegevens!$B84,Tabel4[Totaal])))</f>
        <v/>
      </c>
      <c r="J84" s="145" t="str">
        <f>IF(Identificatiegegevens!$B84="","",IF(OR(Identificatiegegevens!$D84="promotor",Identificatiegegevens!$D84="partner"),SUMIF(Tabel5[Opdrachtgevende Partnerorganisatie],Identificatiegegevens!$B84,Tabel5[Totaal]),SUMIF(Tabel5[Naam leverancier of onderaannemer],Identificatiegegevens!$B84,Tabel5[Totaal])))</f>
        <v/>
      </c>
      <c r="K84" s="145" t="str">
        <f>IF(Identificatiegegevens!$B84="","",-SUMIF(Tabel6[Partnerorganisatie],Identificatiegegevens!$B84,Tabel6[Bedrag]))</f>
        <v/>
      </c>
      <c r="L84" s="143" t="str">
        <f>IF(Identificatiegegevens!$B84="","",SUM(Identificatiegegevens!$F84:$K84))</f>
        <v/>
      </c>
      <c r="M84" s="146" t="str">
        <f>IF(Identificatiegegevens!$B84="","",SUMIF(Tabel2[Partnerorganisatie],Identificatiegegevens!$B84,Tabel2[Aanvaarde kost]))</f>
        <v/>
      </c>
      <c r="N84" s="146" t="str">
        <f>IF(Identificatiegegevens!$B84="","",Identificatiegegevens!$M84*0.15)</f>
        <v/>
      </c>
      <c r="O84" s="146" t="str">
        <f>IF(Identificatiegegevens!$B84="","",IF(OR(Identificatiegegevens!$D84="promotor",Identificatiegegevens!$D84="partner"),SUMIF(Tabel3[Opdrachtgevende Partnerorganisatie],Identificatiegegevens!$B84,Tabel3[Aanvaarde kost]),SUMIF(Tabel3[Naam leverancier of onderaannemer],Identificatiegegevens!$B84,Tabel3[Aanvaarde kost])))</f>
        <v/>
      </c>
      <c r="P84" s="146" t="str">
        <f>IF(Identificatiegegevens!$B84="","",IF(OR(Identificatiegegevens!$D84="promotor",Identificatiegegevens!$D84="partner"),SUMIF(Tabel4[Opdrachtgevende Partnerorganisatie],Identificatiegegevens!$B84,Tabel4[Aanvaarde kost]),SUMIF(Tabel4[Naam leverancier of onderaannemer],Identificatiegegevens!$B84,Tabel4[Aanvaarde kost])))</f>
        <v/>
      </c>
      <c r="Q84" s="146" t="str">
        <f>IF(Identificatiegegevens!$B84="","",IF(OR(Identificatiegegevens!$D84="promotor",Identificatiegegevens!$D84="partner"),SUMIF(Tabel5[Opdrachtgevende Partnerorganisatie],Identificatiegegevens!$B84,Tabel5[Aanvaarde kost]),SUMIF(Tabel5[Naam leverancier of onderaannemer],Identificatiegegevens!$B84,Tabel5[Aanvaarde kost])))</f>
        <v/>
      </c>
      <c r="R84" s="146" t="str">
        <f>IF(Identificatiegegevens!$B84="","",-SUMIF(Tabel6[Partnerorganisatie],Identificatiegegevens!$B84,Tabel6[Aanvaarde ontvangsten]))</f>
        <v/>
      </c>
      <c r="S84" s="143" t="str">
        <f>IF(Identificatiegegevens!$B84="","",SUM(Identificatiegegevens!$M84:$R84))</f>
        <v/>
      </c>
    </row>
    <row r="85" spans="1:19" ht="15.75" x14ac:dyDescent="0.25">
      <c r="A85" s="136" t="s">
        <v>90</v>
      </c>
      <c r="B85" s="151"/>
      <c r="C85" s="152"/>
      <c r="D85" s="152"/>
      <c r="E85" s="141" t="str" cm="1">
        <f t="array" ref="E85">IF(ISBLANK(Identificatiegegevens!$B85),"",_xlfn.TEXTJOIN("; ",TRUE,_xlfn.UNIQUE(IF(_xlfn.VSTACK(Tabel3[Naam leverancier of onderaannemer],Tabel4[Naam leverancier of onderaannemer],Tabel5[Naam leverancier of onderaannemer])=Identificatiegegevens!$B85,_xlfn.VSTACK(Tabel3[Opdrachtgevende Partnerorganisatie],Tabel4[Opdrachtgevende Partnerorganisatie],Tabel5[Opdrachtgevende Partnerorganisatie]),""))))</f>
        <v/>
      </c>
      <c r="F85" s="145" t="str">
        <f>IF(Identificatiegegevens!$B85="","",SUMIF(Tabel2[Partnerorganisatie],Identificatiegegevens!$B85,Tabel2[Totaal personeelskost]))</f>
        <v/>
      </c>
      <c r="G85" s="145" t="str">
        <f>IF(Identificatiegegevens!$B85="","",Identificatiegegevens!$F85*0.15)</f>
        <v/>
      </c>
      <c r="H85" s="145" t="str">
        <f>IF(Identificatiegegevens!$B85="","",IF(OR(Identificatiegegevens!$D85="promotor",Identificatiegegevens!$D85="partner"),SUMIF(Tabel3[Opdrachtgevende Partnerorganisatie],Identificatiegegevens!$B85,Tabel3[Totaal]),SUMIF(Tabel3[Naam leverancier of onderaannemer],Identificatiegegevens!$B85,Tabel3[Totaal])))</f>
        <v/>
      </c>
      <c r="I85" s="145" t="str">
        <f>IF(Identificatiegegevens!$B85="","",IF(OR(Identificatiegegevens!$D85="promotor",Identificatiegegevens!$D85="partner"),SUMIF(Tabel4[Opdrachtgevende Partnerorganisatie],Identificatiegegevens!$B85,Tabel4[Totaal]),SUMIF(Tabel4[Naam leverancier of onderaannemer],Identificatiegegevens!$B85,Tabel4[Totaal])))</f>
        <v/>
      </c>
      <c r="J85" s="145" t="str">
        <f>IF(Identificatiegegevens!$B85="","",IF(OR(Identificatiegegevens!$D85="promotor",Identificatiegegevens!$D85="partner"),SUMIF(Tabel5[Opdrachtgevende Partnerorganisatie],Identificatiegegevens!$B85,Tabel5[Totaal]),SUMIF(Tabel5[Naam leverancier of onderaannemer],Identificatiegegevens!$B85,Tabel5[Totaal])))</f>
        <v/>
      </c>
      <c r="K85" s="145" t="str">
        <f>IF(Identificatiegegevens!$B85="","",-SUMIF(Tabel6[Partnerorganisatie],Identificatiegegevens!$B85,Tabel6[Bedrag]))</f>
        <v/>
      </c>
      <c r="L85" s="143" t="str">
        <f>IF(Identificatiegegevens!$B85="","",SUM(Identificatiegegevens!$F85:$K85))</f>
        <v/>
      </c>
      <c r="M85" s="146" t="str">
        <f>IF(Identificatiegegevens!$B85="","",SUMIF(Tabel2[Partnerorganisatie],Identificatiegegevens!$B85,Tabel2[Aanvaarde kost]))</f>
        <v/>
      </c>
      <c r="N85" s="146" t="str">
        <f>IF(Identificatiegegevens!$B85="","",Identificatiegegevens!$M85*0.15)</f>
        <v/>
      </c>
      <c r="O85" s="146" t="str">
        <f>IF(Identificatiegegevens!$B85="","",IF(OR(Identificatiegegevens!$D85="promotor",Identificatiegegevens!$D85="partner"),SUMIF(Tabel3[Opdrachtgevende Partnerorganisatie],Identificatiegegevens!$B85,Tabel3[Aanvaarde kost]),SUMIF(Tabel3[Naam leverancier of onderaannemer],Identificatiegegevens!$B85,Tabel3[Aanvaarde kost])))</f>
        <v/>
      </c>
      <c r="P85" s="146" t="str">
        <f>IF(Identificatiegegevens!$B85="","",IF(OR(Identificatiegegevens!$D85="promotor",Identificatiegegevens!$D85="partner"),SUMIF(Tabel4[Opdrachtgevende Partnerorganisatie],Identificatiegegevens!$B85,Tabel4[Aanvaarde kost]),SUMIF(Tabel4[Naam leverancier of onderaannemer],Identificatiegegevens!$B85,Tabel4[Aanvaarde kost])))</f>
        <v/>
      </c>
      <c r="Q85" s="146" t="str">
        <f>IF(Identificatiegegevens!$B85="","",IF(OR(Identificatiegegevens!$D85="promotor",Identificatiegegevens!$D85="partner"),SUMIF(Tabel5[Opdrachtgevende Partnerorganisatie],Identificatiegegevens!$B85,Tabel5[Aanvaarde kost]),SUMIF(Tabel5[Naam leverancier of onderaannemer],Identificatiegegevens!$B85,Tabel5[Aanvaarde kost])))</f>
        <v/>
      </c>
      <c r="R85" s="146" t="str">
        <f>IF(Identificatiegegevens!$B85="","",-SUMIF(Tabel6[Partnerorganisatie],Identificatiegegevens!$B85,Tabel6[Aanvaarde ontvangsten]))</f>
        <v/>
      </c>
      <c r="S85" s="143" t="str">
        <f>IF(Identificatiegegevens!$B85="","",SUM(Identificatiegegevens!$M85:$R85))</f>
        <v/>
      </c>
    </row>
    <row r="86" spans="1:19" ht="15.75" x14ac:dyDescent="0.25">
      <c r="A86" s="136" t="s">
        <v>91</v>
      </c>
      <c r="B86" s="149"/>
      <c r="C86" s="150"/>
      <c r="D86" s="150"/>
      <c r="E86" s="141" t="str" cm="1">
        <f t="array" ref="E86">IF(ISBLANK(Identificatiegegevens!$B86),"",_xlfn.TEXTJOIN("; ",TRUE,_xlfn.UNIQUE(IF(_xlfn.VSTACK(Tabel3[Naam leverancier of onderaannemer],Tabel4[Naam leverancier of onderaannemer],Tabel5[Naam leverancier of onderaannemer])=Identificatiegegevens!$B86,_xlfn.VSTACK(Tabel3[Opdrachtgevende Partnerorganisatie],Tabel4[Opdrachtgevende Partnerorganisatie],Tabel5[Opdrachtgevende Partnerorganisatie]),""))))</f>
        <v/>
      </c>
      <c r="F86" s="145" t="str">
        <f>IF(Identificatiegegevens!$B86="","",SUMIF(Tabel2[Partnerorganisatie],Identificatiegegevens!$B86,Tabel2[Totaal personeelskost]))</f>
        <v/>
      </c>
      <c r="G86" s="145" t="str">
        <f>IF(Identificatiegegevens!$B86="","",Identificatiegegevens!$F86*0.15)</f>
        <v/>
      </c>
      <c r="H86" s="145" t="str">
        <f>IF(Identificatiegegevens!$B86="","",IF(OR(Identificatiegegevens!$D86="promotor",Identificatiegegevens!$D86="partner"),SUMIF(Tabel3[Opdrachtgevende Partnerorganisatie],Identificatiegegevens!$B86,Tabel3[Totaal]),SUMIF(Tabel3[Naam leverancier of onderaannemer],Identificatiegegevens!$B86,Tabel3[Totaal])))</f>
        <v/>
      </c>
      <c r="I86" s="145" t="str">
        <f>IF(Identificatiegegevens!$B86="","",IF(OR(Identificatiegegevens!$D86="promotor",Identificatiegegevens!$D86="partner"),SUMIF(Tabel4[Opdrachtgevende Partnerorganisatie],Identificatiegegevens!$B86,Tabel4[Totaal]),SUMIF(Tabel4[Naam leverancier of onderaannemer],Identificatiegegevens!$B86,Tabel4[Totaal])))</f>
        <v/>
      </c>
      <c r="J86" s="145" t="str">
        <f>IF(Identificatiegegevens!$B86="","",IF(OR(Identificatiegegevens!$D86="promotor",Identificatiegegevens!$D86="partner"),SUMIF(Tabel5[Opdrachtgevende Partnerorganisatie],Identificatiegegevens!$B86,Tabel5[Totaal]),SUMIF(Tabel5[Naam leverancier of onderaannemer],Identificatiegegevens!$B86,Tabel5[Totaal])))</f>
        <v/>
      </c>
      <c r="K86" s="145" t="str">
        <f>IF(Identificatiegegevens!$B86="","",-SUMIF(Tabel6[Partnerorganisatie],Identificatiegegevens!$B86,Tabel6[Bedrag]))</f>
        <v/>
      </c>
      <c r="L86" s="143" t="str">
        <f>IF(Identificatiegegevens!$B86="","",SUM(Identificatiegegevens!$F86:$K86))</f>
        <v/>
      </c>
      <c r="M86" s="146" t="str">
        <f>IF(Identificatiegegevens!$B86="","",SUMIF(Tabel2[Partnerorganisatie],Identificatiegegevens!$B86,Tabel2[Aanvaarde kost]))</f>
        <v/>
      </c>
      <c r="N86" s="146" t="str">
        <f>IF(Identificatiegegevens!$B86="","",Identificatiegegevens!$M86*0.15)</f>
        <v/>
      </c>
      <c r="O86" s="146" t="str">
        <f>IF(Identificatiegegevens!$B86="","",IF(OR(Identificatiegegevens!$D86="promotor",Identificatiegegevens!$D86="partner"),SUMIF(Tabel3[Opdrachtgevende Partnerorganisatie],Identificatiegegevens!$B86,Tabel3[Aanvaarde kost]),SUMIF(Tabel3[Naam leverancier of onderaannemer],Identificatiegegevens!$B86,Tabel3[Aanvaarde kost])))</f>
        <v/>
      </c>
      <c r="P86" s="146" t="str">
        <f>IF(Identificatiegegevens!$B86="","",IF(OR(Identificatiegegevens!$D86="promotor",Identificatiegegevens!$D86="partner"),SUMIF(Tabel4[Opdrachtgevende Partnerorganisatie],Identificatiegegevens!$B86,Tabel4[Aanvaarde kost]),SUMIF(Tabel4[Naam leverancier of onderaannemer],Identificatiegegevens!$B86,Tabel4[Aanvaarde kost])))</f>
        <v/>
      </c>
      <c r="Q86" s="146" t="str">
        <f>IF(Identificatiegegevens!$B86="","",IF(OR(Identificatiegegevens!$D86="promotor",Identificatiegegevens!$D86="partner"),SUMIF(Tabel5[Opdrachtgevende Partnerorganisatie],Identificatiegegevens!$B86,Tabel5[Aanvaarde kost]),SUMIF(Tabel5[Naam leverancier of onderaannemer],Identificatiegegevens!$B86,Tabel5[Aanvaarde kost])))</f>
        <v/>
      </c>
      <c r="R86" s="146" t="str">
        <f>IF(Identificatiegegevens!$B86="","",-SUMIF(Tabel6[Partnerorganisatie],Identificatiegegevens!$B86,Tabel6[Aanvaarde ontvangsten]))</f>
        <v/>
      </c>
      <c r="S86" s="143" t="str">
        <f>IF(Identificatiegegevens!$B86="","",SUM(Identificatiegegevens!$M86:$R86))</f>
        <v/>
      </c>
    </row>
    <row r="87" spans="1:19" ht="15.75" x14ac:dyDescent="0.25">
      <c r="A87" s="136" t="s">
        <v>92</v>
      </c>
      <c r="B87" s="151"/>
      <c r="C87" s="152"/>
      <c r="D87" s="152"/>
      <c r="E87" s="141" t="str" cm="1">
        <f t="array" ref="E87">IF(ISBLANK(Identificatiegegevens!$B87),"",_xlfn.TEXTJOIN("; ",TRUE,_xlfn.UNIQUE(IF(_xlfn.VSTACK(Tabel3[Naam leverancier of onderaannemer],Tabel4[Naam leverancier of onderaannemer],Tabel5[Naam leverancier of onderaannemer])=Identificatiegegevens!$B87,_xlfn.VSTACK(Tabel3[Opdrachtgevende Partnerorganisatie],Tabel4[Opdrachtgevende Partnerorganisatie],Tabel5[Opdrachtgevende Partnerorganisatie]),""))))</f>
        <v/>
      </c>
      <c r="F87" s="145" t="str">
        <f>IF(Identificatiegegevens!$B87="","",SUMIF(Tabel2[Partnerorganisatie],Identificatiegegevens!$B87,Tabel2[Totaal personeelskost]))</f>
        <v/>
      </c>
      <c r="G87" s="145" t="str">
        <f>IF(Identificatiegegevens!$B87="","",Identificatiegegevens!$F87*0.15)</f>
        <v/>
      </c>
      <c r="H87" s="145" t="str">
        <f>IF(Identificatiegegevens!$B87="","",IF(OR(Identificatiegegevens!$D87="promotor",Identificatiegegevens!$D87="partner"),SUMIF(Tabel3[Opdrachtgevende Partnerorganisatie],Identificatiegegevens!$B87,Tabel3[Totaal]),SUMIF(Tabel3[Naam leverancier of onderaannemer],Identificatiegegevens!$B87,Tabel3[Totaal])))</f>
        <v/>
      </c>
      <c r="I87" s="145" t="str">
        <f>IF(Identificatiegegevens!$B87="","",IF(OR(Identificatiegegevens!$D87="promotor",Identificatiegegevens!$D87="partner"),SUMIF(Tabel4[Opdrachtgevende Partnerorganisatie],Identificatiegegevens!$B87,Tabel4[Totaal]),SUMIF(Tabel4[Naam leverancier of onderaannemer],Identificatiegegevens!$B87,Tabel4[Totaal])))</f>
        <v/>
      </c>
      <c r="J87" s="145" t="str">
        <f>IF(Identificatiegegevens!$B87="","",IF(OR(Identificatiegegevens!$D87="promotor",Identificatiegegevens!$D87="partner"),SUMIF(Tabel5[Opdrachtgevende Partnerorganisatie],Identificatiegegevens!$B87,Tabel5[Totaal]),SUMIF(Tabel5[Naam leverancier of onderaannemer],Identificatiegegevens!$B87,Tabel5[Totaal])))</f>
        <v/>
      </c>
      <c r="K87" s="145" t="str">
        <f>IF(Identificatiegegevens!$B87="","",-SUMIF(Tabel6[Partnerorganisatie],Identificatiegegevens!$B87,Tabel6[Bedrag]))</f>
        <v/>
      </c>
      <c r="L87" s="143" t="str">
        <f>IF(Identificatiegegevens!$B87="","",SUM(Identificatiegegevens!$F87:$K87))</f>
        <v/>
      </c>
      <c r="M87" s="146" t="str">
        <f>IF(Identificatiegegevens!$B87="","",SUMIF(Tabel2[Partnerorganisatie],Identificatiegegevens!$B87,Tabel2[Aanvaarde kost]))</f>
        <v/>
      </c>
      <c r="N87" s="146" t="str">
        <f>IF(Identificatiegegevens!$B87="","",Identificatiegegevens!$M87*0.15)</f>
        <v/>
      </c>
      <c r="O87" s="146" t="str">
        <f>IF(Identificatiegegevens!$B87="","",IF(OR(Identificatiegegevens!$D87="promotor",Identificatiegegevens!$D87="partner"),SUMIF(Tabel3[Opdrachtgevende Partnerorganisatie],Identificatiegegevens!$B87,Tabel3[Aanvaarde kost]),SUMIF(Tabel3[Naam leverancier of onderaannemer],Identificatiegegevens!$B87,Tabel3[Aanvaarde kost])))</f>
        <v/>
      </c>
      <c r="P87" s="146" t="str">
        <f>IF(Identificatiegegevens!$B87="","",IF(OR(Identificatiegegevens!$D87="promotor",Identificatiegegevens!$D87="partner"),SUMIF(Tabel4[Opdrachtgevende Partnerorganisatie],Identificatiegegevens!$B87,Tabel4[Aanvaarde kost]),SUMIF(Tabel4[Naam leverancier of onderaannemer],Identificatiegegevens!$B87,Tabel4[Aanvaarde kost])))</f>
        <v/>
      </c>
      <c r="Q87" s="146" t="str">
        <f>IF(Identificatiegegevens!$B87="","",IF(OR(Identificatiegegevens!$D87="promotor",Identificatiegegevens!$D87="partner"),SUMIF(Tabel5[Opdrachtgevende Partnerorganisatie],Identificatiegegevens!$B87,Tabel5[Aanvaarde kost]),SUMIF(Tabel5[Naam leverancier of onderaannemer],Identificatiegegevens!$B87,Tabel5[Aanvaarde kost])))</f>
        <v/>
      </c>
      <c r="R87" s="146" t="str">
        <f>IF(Identificatiegegevens!$B87="","",-SUMIF(Tabel6[Partnerorganisatie],Identificatiegegevens!$B87,Tabel6[Aanvaarde ontvangsten]))</f>
        <v/>
      </c>
      <c r="S87" s="143" t="str">
        <f>IF(Identificatiegegevens!$B87="","",SUM(Identificatiegegevens!$M87:$R87))</f>
        <v/>
      </c>
    </row>
    <row r="88" spans="1:19" ht="15.75" x14ac:dyDescent="0.25">
      <c r="A88" s="136" t="s">
        <v>93</v>
      </c>
      <c r="B88" s="149"/>
      <c r="C88" s="150"/>
      <c r="D88" s="150"/>
      <c r="E88" s="141" t="str" cm="1">
        <f t="array" ref="E88">IF(ISBLANK(Identificatiegegevens!$B88),"",_xlfn.TEXTJOIN("; ",TRUE,_xlfn.UNIQUE(IF(_xlfn.VSTACK(Tabel3[Naam leverancier of onderaannemer],Tabel4[Naam leverancier of onderaannemer],Tabel5[Naam leverancier of onderaannemer])=Identificatiegegevens!$B88,_xlfn.VSTACK(Tabel3[Opdrachtgevende Partnerorganisatie],Tabel4[Opdrachtgevende Partnerorganisatie],Tabel5[Opdrachtgevende Partnerorganisatie]),""))))</f>
        <v/>
      </c>
      <c r="F88" s="145" t="str">
        <f>IF(Identificatiegegevens!$B88="","",SUMIF(Tabel2[Partnerorganisatie],Identificatiegegevens!$B88,Tabel2[Totaal personeelskost]))</f>
        <v/>
      </c>
      <c r="G88" s="145" t="str">
        <f>IF(Identificatiegegevens!$B88="","",Identificatiegegevens!$F88*0.15)</f>
        <v/>
      </c>
      <c r="H88" s="145" t="str">
        <f>IF(Identificatiegegevens!$B88="","",IF(OR(Identificatiegegevens!$D88="promotor",Identificatiegegevens!$D88="partner"),SUMIF(Tabel3[Opdrachtgevende Partnerorganisatie],Identificatiegegevens!$B88,Tabel3[Totaal]),SUMIF(Tabel3[Naam leverancier of onderaannemer],Identificatiegegevens!$B88,Tabel3[Totaal])))</f>
        <v/>
      </c>
      <c r="I88" s="145" t="str">
        <f>IF(Identificatiegegevens!$B88="","",IF(OR(Identificatiegegevens!$D88="promotor",Identificatiegegevens!$D88="partner"),SUMIF(Tabel4[Opdrachtgevende Partnerorganisatie],Identificatiegegevens!$B88,Tabel4[Totaal]),SUMIF(Tabel4[Naam leverancier of onderaannemer],Identificatiegegevens!$B88,Tabel4[Totaal])))</f>
        <v/>
      </c>
      <c r="J88" s="145" t="str">
        <f>IF(Identificatiegegevens!$B88="","",IF(OR(Identificatiegegevens!$D88="promotor",Identificatiegegevens!$D88="partner"),SUMIF(Tabel5[Opdrachtgevende Partnerorganisatie],Identificatiegegevens!$B88,Tabel5[Totaal]),SUMIF(Tabel5[Naam leverancier of onderaannemer],Identificatiegegevens!$B88,Tabel5[Totaal])))</f>
        <v/>
      </c>
      <c r="K88" s="145" t="str">
        <f>IF(Identificatiegegevens!$B88="","",-SUMIF(Tabel6[Partnerorganisatie],Identificatiegegevens!$B88,Tabel6[Bedrag]))</f>
        <v/>
      </c>
      <c r="L88" s="143" t="str">
        <f>IF(Identificatiegegevens!$B88="","",SUM(Identificatiegegevens!$F88:$K88))</f>
        <v/>
      </c>
      <c r="M88" s="146" t="str">
        <f>IF(Identificatiegegevens!$B88="","",SUMIF(Tabel2[Partnerorganisatie],Identificatiegegevens!$B88,Tabel2[Aanvaarde kost]))</f>
        <v/>
      </c>
      <c r="N88" s="146" t="str">
        <f>IF(Identificatiegegevens!$B88="","",Identificatiegegevens!$M88*0.15)</f>
        <v/>
      </c>
      <c r="O88" s="146" t="str">
        <f>IF(Identificatiegegevens!$B88="","",IF(OR(Identificatiegegevens!$D88="promotor",Identificatiegegevens!$D88="partner"),SUMIF(Tabel3[Opdrachtgevende Partnerorganisatie],Identificatiegegevens!$B88,Tabel3[Aanvaarde kost]),SUMIF(Tabel3[Naam leverancier of onderaannemer],Identificatiegegevens!$B88,Tabel3[Aanvaarde kost])))</f>
        <v/>
      </c>
      <c r="P88" s="146" t="str">
        <f>IF(Identificatiegegevens!$B88="","",IF(OR(Identificatiegegevens!$D88="promotor",Identificatiegegevens!$D88="partner"),SUMIF(Tabel4[Opdrachtgevende Partnerorganisatie],Identificatiegegevens!$B88,Tabel4[Aanvaarde kost]),SUMIF(Tabel4[Naam leverancier of onderaannemer],Identificatiegegevens!$B88,Tabel4[Aanvaarde kost])))</f>
        <v/>
      </c>
      <c r="Q88" s="146" t="str">
        <f>IF(Identificatiegegevens!$B88="","",IF(OR(Identificatiegegevens!$D88="promotor",Identificatiegegevens!$D88="partner"),SUMIF(Tabel5[Opdrachtgevende Partnerorganisatie],Identificatiegegevens!$B88,Tabel5[Aanvaarde kost]),SUMIF(Tabel5[Naam leverancier of onderaannemer],Identificatiegegevens!$B88,Tabel5[Aanvaarde kost])))</f>
        <v/>
      </c>
      <c r="R88" s="146" t="str">
        <f>IF(Identificatiegegevens!$B88="","",-SUMIF(Tabel6[Partnerorganisatie],Identificatiegegevens!$B88,Tabel6[Aanvaarde ontvangsten]))</f>
        <v/>
      </c>
      <c r="S88" s="143" t="str">
        <f>IF(Identificatiegegevens!$B88="","",SUM(Identificatiegegevens!$M88:$R88))</f>
        <v/>
      </c>
    </row>
    <row r="89" spans="1:19" ht="15.75" x14ac:dyDescent="0.25">
      <c r="A89" s="136" t="s">
        <v>94</v>
      </c>
      <c r="B89" s="151"/>
      <c r="C89" s="152"/>
      <c r="D89" s="152"/>
      <c r="E89" s="141" t="str" cm="1">
        <f t="array" ref="E89">IF(ISBLANK(Identificatiegegevens!$B89),"",_xlfn.TEXTJOIN("; ",TRUE,_xlfn.UNIQUE(IF(_xlfn.VSTACK(Tabel3[Naam leverancier of onderaannemer],Tabel4[Naam leverancier of onderaannemer],Tabel5[Naam leverancier of onderaannemer])=Identificatiegegevens!$B89,_xlfn.VSTACK(Tabel3[Opdrachtgevende Partnerorganisatie],Tabel4[Opdrachtgevende Partnerorganisatie],Tabel5[Opdrachtgevende Partnerorganisatie]),""))))</f>
        <v/>
      </c>
      <c r="F89" s="145" t="str">
        <f>IF(Identificatiegegevens!$B89="","",SUMIF(Tabel2[Partnerorganisatie],Identificatiegegevens!$B89,Tabel2[Totaal personeelskost]))</f>
        <v/>
      </c>
      <c r="G89" s="145" t="str">
        <f>IF(Identificatiegegevens!$B89="","",Identificatiegegevens!$F89*0.15)</f>
        <v/>
      </c>
      <c r="H89" s="145" t="str">
        <f>IF(Identificatiegegevens!$B89="","",IF(OR(Identificatiegegevens!$D89="promotor",Identificatiegegevens!$D89="partner"),SUMIF(Tabel3[Opdrachtgevende Partnerorganisatie],Identificatiegegevens!$B89,Tabel3[Totaal]),SUMIF(Tabel3[Naam leverancier of onderaannemer],Identificatiegegevens!$B89,Tabel3[Totaal])))</f>
        <v/>
      </c>
      <c r="I89" s="145" t="str">
        <f>IF(Identificatiegegevens!$B89="","",IF(OR(Identificatiegegevens!$D89="promotor",Identificatiegegevens!$D89="partner"),SUMIF(Tabel4[Opdrachtgevende Partnerorganisatie],Identificatiegegevens!$B89,Tabel4[Totaal]),SUMIF(Tabel4[Naam leverancier of onderaannemer],Identificatiegegevens!$B89,Tabel4[Totaal])))</f>
        <v/>
      </c>
      <c r="J89" s="145" t="str">
        <f>IF(Identificatiegegevens!$B89="","",IF(OR(Identificatiegegevens!$D89="promotor",Identificatiegegevens!$D89="partner"),SUMIF(Tabel5[Opdrachtgevende Partnerorganisatie],Identificatiegegevens!$B89,Tabel5[Totaal]),SUMIF(Tabel5[Naam leverancier of onderaannemer],Identificatiegegevens!$B89,Tabel5[Totaal])))</f>
        <v/>
      </c>
      <c r="K89" s="145" t="str">
        <f>IF(Identificatiegegevens!$B89="","",-SUMIF(Tabel6[Partnerorganisatie],Identificatiegegevens!$B89,Tabel6[Bedrag]))</f>
        <v/>
      </c>
      <c r="L89" s="143" t="str">
        <f>IF(Identificatiegegevens!$B89="","",SUM(Identificatiegegevens!$F89:$K89))</f>
        <v/>
      </c>
      <c r="M89" s="146" t="str">
        <f>IF(Identificatiegegevens!$B89="","",SUMIF(Tabel2[Partnerorganisatie],Identificatiegegevens!$B89,Tabel2[Aanvaarde kost]))</f>
        <v/>
      </c>
      <c r="N89" s="146" t="str">
        <f>IF(Identificatiegegevens!$B89="","",Identificatiegegevens!$M89*0.15)</f>
        <v/>
      </c>
      <c r="O89" s="146" t="str">
        <f>IF(Identificatiegegevens!$B89="","",IF(OR(Identificatiegegevens!$D89="promotor",Identificatiegegevens!$D89="partner"),SUMIF(Tabel3[Opdrachtgevende Partnerorganisatie],Identificatiegegevens!$B89,Tabel3[Aanvaarde kost]),SUMIF(Tabel3[Naam leverancier of onderaannemer],Identificatiegegevens!$B89,Tabel3[Aanvaarde kost])))</f>
        <v/>
      </c>
      <c r="P89" s="146" t="str">
        <f>IF(Identificatiegegevens!$B89="","",IF(OR(Identificatiegegevens!$D89="promotor",Identificatiegegevens!$D89="partner"),SUMIF(Tabel4[Opdrachtgevende Partnerorganisatie],Identificatiegegevens!$B89,Tabel4[Aanvaarde kost]),SUMIF(Tabel4[Naam leverancier of onderaannemer],Identificatiegegevens!$B89,Tabel4[Aanvaarde kost])))</f>
        <v/>
      </c>
      <c r="Q89" s="146" t="str">
        <f>IF(Identificatiegegevens!$B89="","",IF(OR(Identificatiegegevens!$D89="promotor",Identificatiegegevens!$D89="partner"),SUMIF(Tabel5[Opdrachtgevende Partnerorganisatie],Identificatiegegevens!$B89,Tabel5[Aanvaarde kost]),SUMIF(Tabel5[Naam leverancier of onderaannemer],Identificatiegegevens!$B89,Tabel5[Aanvaarde kost])))</f>
        <v/>
      </c>
      <c r="R89" s="146" t="str">
        <f>IF(Identificatiegegevens!$B89="","",-SUMIF(Tabel6[Partnerorganisatie],Identificatiegegevens!$B89,Tabel6[Aanvaarde ontvangsten]))</f>
        <v/>
      </c>
      <c r="S89" s="143" t="str">
        <f>IF(Identificatiegegevens!$B89="","",SUM(Identificatiegegevens!$M89:$R89))</f>
        <v/>
      </c>
    </row>
    <row r="90" spans="1:19" ht="15.75" x14ac:dyDescent="0.25">
      <c r="A90" s="136" t="s">
        <v>95</v>
      </c>
      <c r="B90" s="149"/>
      <c r="C90" s="150"/>
      <c r="D90" s="150"/>
      <c r="E90" s="141" t="str" cm="1">
        <f t="array" ref="E90">IF(ISBLANK(Identificatiegegevens!$B90),"",_xlfn.TEXTJOIN("; ",TRUE,_xlfn.UNIQUE(IF(_xlfn.VSTACK(Tabel3[Naam leverancier of onderaannemer],Tabel4[Naam leverancier of onderaannemer],Tabel5[Naam leverancier of onderaannemer])=Identificatiegegevens!$B90,_xlfn.VSTACK(Tabel3[Opdrachtgevende Partnerorganisatie],Tabel4[Opdrachtgevende Partnerorganisatie],Tabel5[Opdrachtgevende Partnerorganisatie]),""))))</f>
        <v/>
      </c>
      <c r="F90" s="145" t="str">
        <f>IF(Identificatiegegevens!$B90="","",SUMIF(Tabel2[Partnerorganisatie],Identificatiegegevens!$B90,Tabel2[Totaal personeelskost]))</f>
        <v/>
      </c>
      <c r="G90" s="145" t="str">
        <f>IF(Identificatiegegevens!$B90="","",Identificatiegegevens!$F90*0.15)</f>
        <v/>
      </c>
      <c r="H90" s="145" t="str">
        <f>IF(Identificatiegegevens!$B90="","",IF(OR(Identificatiegegevens!$D90="promotor",Identificatiegegevens!$D90="partner"),SUMIF(Tabel3[Opdrachtgevende Partnerorganisatie],Identificatiegegevens!$B90,Tabel3[Totaal]),SUMIF(Tabel3[Naam leverancier of onderaannemer],Identificatiegegevens!$B90,Tabel3[Totaal])))</f>
        <v/>
      </c>
      <c r="I90" s="145" t="str">
        <f>IF(Identificatiegegevens!$B90="","",IF(OR(Identificatiegegevens!$D90="promotor",Identificatiegegevens!$D90="partner"),SUMIF(Tabel4[Opdrachtgevende Partnerorganisatie],Identificatiegegevens!$B90,Tabel4[Totaal]),SUMIF(Tabel4[Naam leverancier of onderaannemer],Identificatiegegevens!$B90,Tabel4[Totaal])))</f>
        <v/>
      </c>
      <c r="J90" s="145" t="str">
        <f>IF(Identificatiegegevens!$B90="","",IF(OR(Identificatiegegevens!$D90="promotor",Identificatiegegevens!$D90="partner"),SUMIF(Tabel5[Opdrachtgevende Partnerorganisatie],Identificatiegegevens!$B90,Tabel5[Totaal]),SUMIF(Tabel5[Naam leverancier of onderaannemer],Identificatiegegevens!$B90,Tabel5[Totaal])))</f>
        <v/>
      </c>
      <c r="K90" s="145" t="str">
        <f>IF(Identificatiegegevens!$B90="","",-SUMIF(Tabel6[Partnerorganisatie],Identificatiegegevens!$B90,Tabel6[Bedrag]))</f>
        <v/>
      </c>
      <c r="L90" s="143" t="str">
        <f>IF(Identificatiegegevens!$B90="","",SUM(Identificatiegegevens!$F90:$K90))</f>
        <v/>
      </c>
      <c r="M90" s="146" t="str">
        <f>IF(Identificatiegegevens!$B90="","",SUMIF(Tabel2[Partnerorganisatie],Identificatiegegevens!$B90,Tabel2[Aanvaarde kost]))</f>
        <v/>
      </c>
      <c r="N90" s="146" t="str">
        <f>IF(Identificatiegegevens!$B90="","",Identificatiegegevens!$M90*0.15)</f>
        <v/>
      </c>
      <c r="O90" s="146" t="str">
        <f>IF(Identificatiegegevens!$B90="","",IF(OR(Identificatiegegevens!$D90="promotor",Identificatiegegevens!$D90="partner"),SUMIF(Tabel3[Opdrachtgevende Partnerorganisatie],Identificatiegegevens!$B90,Tabel3[Aanvaarde kost]),SUMIF(Tabel3[Naam leverancier of onderaannemer],Identificatiegegevens!$B90,Tabel3[Aanvaarde kost])))</f>
        <v/>
      </c>
      <c r="P90" s="146" t="str">
        <f>IF(Identificatiegegevens!$B90="","",IF(OR(Identificatiegegevens!$D90="promotor",Identificatiegegevens!$D90="partner"),SUMIF(Tabel4[Opdrachtgevende Partnerorganisatie],Identificatiegegevens!$B90,Tabel4[Aanvaarde kost]),SUMIF(Tabel4[Naam leverancier of onderaannemer],Identificatiegegevens!$B90,Tabel4[Aanvaarde kost])))</f>
        <v/>
      </c>
      <c r="Q90" s="146" t="str">
        <f>IF(Identificatiegegevens!$B90="","",IF(OR(Identificatiegegevens!$D90="promotor",Identificatiegegevens!$D90="partner"),SUMIF(Tabel5[Opdrachtgevende Partnerorganisatie],Identificatiegegevens!$B90,Tabel5[Aanvaarde kost]),SUMIF(Tabel5[Naam leverancier of onderaannemer],Identificatiegegevens!$B90,Tabel5[Aanvaarde kost])))</f>
        <v/>
      </c>
      <c r="R90" s="146" t="str">
        <f>IF(Identificatiegegevens!$B90="","",-SUMIF(Tabel6[Partnerorganisatie],Identificatiegegevens!$B90,Tabel6[Aanvaarde ontvangsten]))</f>
        <v/>
      </c>
      <c r="S90" s="143" t="str">
        <f>IF(Identificatiegegevens!$B90="","",SUM(Identificatiegegevens!$M90:$R90))</f>
        <v/>
      </c>
    </row>
    <row r="91" spans="1:19" ht="15.75" x14ac:dyDescent="0.25">
      <c r="A91" s="136" t="s">
        <v>96</v>
      </c>
      <c r="B91" s="151"/>
      <c r="C91" s="152"/>
      <c r="D91" s="152"/>
      <c r="E91" s="141" t="str" cm="1">
        <f t="array" ref="E91">IF(ISBLANK(Identificatiegegevens!$B91),"",_xlfn.TEXTJOIN("; ",TRUE,_xlfn.UNIQUE(IF(_xlfn.VSTACK(Tabel3[Naam leverancier of onderaannemer],Tabel4[Naam leverancier of onderaannemer],Tabel5[Naam leverancier of onderaannemer])=Identificatiegegevens!$B91,_xlfn.VSTACK(Tabel3[Opdrachtgevende Partnerorganisatie],Tabel4[Opdrachtgevende Partnerorganisatie],Tabel5[Opdrachtgevende Partnerorganisatie]),""))))</f>
        <v/>
      </c>
      <c r="F91" s="145" t="str">
        <f>IF(Identificatiegegevens!$B91="","",SUMIF(Tabel2[Partnerorganisatie],Identificatiegegevens!$B91,Tabel2[Totaal personeelskost]))</f>
        <v/>
      </c>
      <c r="G91" s="145" t="str">
        <f>IF(Identificatiegegevens!$B91="","",Identificatiegegevens!$F91*0.15)</f>
        <v/>
      </c>
      <c r="H91" s="145" t="str">
        <f>IF(Identificatiegegevens!$B91="","",IF(OR(Identificatiegegevens!$D91="promotor",Identificatiegegevens!$D91="partner"),SUMIF(Tabel3[Opdrachtgevende Partnerorganisatie],Identificatiegegevens!$B91,Tabel3[Totaal]),SUMIF(Tabel3[Naam leverancier of onderaannemer],Identificatiegegevens!$B91,Tabel3[Totaal])))</f>
        <v/>
      </c>
      <c r="I91" s="145" t="str">
        <f>IF(Identificatiegegevens!$B91="","",IF(OR(Identificatiegegevens!$D91="promotor",Identificatiegegevens!$D91="partner"),SUMIF(Tabel4[Opdrachtgevende Partnerorganisatie],Identificatiegegevens!$B91,Tabel4[Totaal]),SUMIF(Tabel4[Naam leverancier of onderaannemer],Identificatiegegevens!$B91,Tabel4[Totaal])))</f>
        <v/>
      </c>
      <c r="J91" s="145" t="str">
        <f>IF(Identificatiegegevens!$B91="","",IF(OR(Identificatiegegevens!$D91="promotor",Identificatiegegevens!$D91="partner"),SUMIF(Tabel5[Opdrachtgevende Partnerorganisatie],Identificatiegegevens!$B91,Tabel5[Totaal]),SUMIF(Tabel5[Naam leverancier of onderaannemer],Identificatiegegevens!$B91,Tabel5[Totaal])))</f>
        <v/>
      </c>
      <c r="K91" s="145" t="str">
        <f>IF(Identificatiegegevens!$B91="","",-SUMIF(Tabel6[Partnerorganisatie],Identificatiegegevens!$B91,Tabel6[Bedrag]))</f>
        <v/>
      </c>
      <c r="L91" s="143" t="str">
        <f>IF(Identificatiegegevens!$B91="","",SUM(Identificatiegegevens!$F91:$K91))</f>
        <v/>
      </c>
      <c r="M91" s="146" t="str">
        <f>IF(Identificatiegegevens!$B91="","",SUMIF(Tabel2[Partnerorganisatie],Identificatiegegevens!$B91,Tabel2[Aanvaarde kost]))</f>
        <v/>
      </c>
      <c r="N91" s="146" t="str">
        <f>IF(Identificatiegegevens!$B91="","",Identificatiegegevens!$M91*0.15)</f>
        <v/>
      </c>
      <c r="O91" s="146" t="str">
        <f>IF(Identificatiegegevens!$B91="","",IF(OR(Identificatiegegevens!$D91="promotor",Identificatiegegevens!$D91="partner"),SUMIF(Tabel3[Opdrachtgevende Partnerorganisatie],Identificatiegegevens!$B91,Tabel3[Aanvaarde kost]),SUMIF(Tabel3[Naam leverancier of onderaannemer],Identificatiegegevens!$B91,Tabel3[Aanvaarde kost])))</f>
        <v/>
      </c>
      <c r="P91" s="146" t="str">
        <f>IF(Identificatiegegevens!$B91="","",IF(OR(Identificatiegegevens!$D91="promotor",Identificatiegegevens!$D91="partner"),SUMIF(Tabel4[Opdrachtgevende Partnerorganisatie],Identificatiegegevens!$B91,Tabel4[Aanvaarde kost]),SUMIF(Tabel4[Naam leverancier of onderaannemer],Identificatiegegevens!$B91,Tabel4[Aanvaarde kost])))</f>
        <v/>
      </c>
      <c r="Q91" s="146" t="str">
        <f>IF(Identificatiegegevens!$B91="","",IF(OR(Identificatiegegevens!$D91="promotor",Identificatiegegevens!$D91="partner"),SUMIF(Tabel5[Opdrachtgevende Partnerorganisatie],Identificatiegegevens!$B91,Tabel5[Aanvaarde kost]),SUMIF(Tabel5[Naam leverancier of onderaannemer],Identificatiegegevens!$B91,Tabel5[Aanvaarde kost])))</f>
        <v/>
      </c>
      <c r="R91" s="146" t="str">
        <f>IF(Identificatiegegevens!$B91="","",-SUMIF(Tabel6[Partnerorganisatie],Identificatiegegevens!$B91,Tabel6[Aanvaarde ontvangsten]))</f>
        <v/>
      </c>
      <c r="S91" s="143" t="str">
        <f>IF(Identificatiegegevens!$B91="","",SUM(Identificatiegegevens!$M91:$R91))</f>
        <v/>
      </c>
    </row>
    <row r="92" spans="1:19" ht="15.75" x14ac:dyDescent="0.25">
      <c r="A92" s="136" t="s">
        <v>97</v>
      </c>
      <c r="B92" s="149"/>
      <c r="C92" s="150"/>
      <c r="D92" s="150"/>
      <c r="E92" s="141" t="str" cm="1">
        <f t="array" ref="E92">IF(ISBLANK(Identificatiegegevens!$B92),"",_xlfn.TEXTJOIN("; ",TRUE,_xlfn.UNIQUE(IF(_xlfn.VSTACK(Tabel3[Naam leverancier of onderaannemer],Tabel4[Naam leverancier of onderaannemer],Tabel5[Naam leverancier of onderaannemer])=Identificatiegegevens!$B92,_xlfn.VSTACK(Tabel3[Opdrachtgevende Partnerorganisatie],Tabel4[Opdrachtgevende Partnerorganisatie],Tabel5[Opdrachtgevende Partnerorganisatie]),""))))</f>
        <v/>
      </c>
      <c r="F92" s="145" t="str">
        <f>IF(Identificatiegegevens!$B92="","",SUMIF(Tabel2[Partnerorganisatie],Identificatiegegevens!$B92,Tabel2[Totaal personeelskost]))</f>
        <v/>
      </c>
      <c r="G92" s="145" t="str">
        <f>IF(Identificatiegegevens!$B92="","",Identificatiegegevens!$F92*0.15)</f>
        <v/>
      </c>
      <c r="H92" s="145" t="str">
        <f>IF(Identificatiegegevens!$B92="","",IF(OR(Identificatiegegevens!$D92="promotor",Identificatiegegevens!$D92="partner"),SUMIF(Tabel3[Opdrachtgevende Partnerorganisatie],Identificatiegegevens!$B92,Tabel3[Totaal]),SUMIF(Tabel3[Naam leverancier of onderaannemer],Identificatiegegevens!$B92,Tabel3[Totaal])))</f>
        <v/>
      </c>
      <c r="I92" s="145" t="str">
        <f>IF(Identificatiegegevens!$B92="","",IF(OR(Identificatiegegevens!$D92="promotor",Identificatiegegevens!$D92="partner"),SUMIF(Tabel4[Opdrachtgevende Partnerorganisatie],Identificatiegegevens!$B92,Tabel4[Totaal]),SUMIF(Tabel4[Naam leverancier of onderaannemer],Identificatiegegevens!$B92,Tabel4[Totaal])))</f>
        <v/>
      </c>
      <c r="J92" s="145" t="str">
        <f>IF(Identificatiegegevens!$B92="","",IF(OR(Identificatiegegevens!$D92="promotor",Identificatiegegevens!$D92="partner"),SUMIF(Tabel5[Opdrachtgevende Partnerorganisatie],Identificatiegegevens!$B92,Tabel5[Totaal]),SUMIF(Tabel5[Naam leverancier of onderaannemer],Identificatiegegevens!$B92,Tabel5[Totaal])))</f>
        <v/>
      </c>
      <c r="K92" s="145" t="str">
        <f>IF(Identificatiegegevens!$B92="","",-SUMIF(Tabel6[Partnerorganisatie],Identificatiegegevens!$B92,Tabel6[Bedrag]))</f>
        <v/>
      </c>
      <c r="L92" s="143" t="str">
        <f>IF(Identificatiegegevens!$B92="","",SUM(Identificatiegegevens!$F92:$K92))</f>
        <v/>
      </c>
      <c r="M92" s="146" t="str">
        <f>IF(Identificatiegegevens!$B92="","",SUMIF(Tabel2[Partnerorganisatie],Identificatiegegevens!$B92,Tabel2[Aanvaarde kost]))</f>
        <v/>
      </c>
      <c r="N92" s="146" t="str">
        <f>IF(Identificatiegegevens!$B92="","",Identificatiegegevens!$M92*0.15)</f>
        <v/>
      </c>
      <c r="O92" s="146" t="str">
        <f>IF(Identificatiegegevens!$B92="","",IF(OR(Identificatiegegevens!$D92="promotor",Identificatiegegevens!$D92="partner"),SUMIF(Tabel3[Opdrachtgevende Partnerorganisatie],Identificatiegegevens!$B92,Tabel3[Aanvaarde kost]),SUMIF(Tabel3[Naam leverancier of onderaannemer],Identificatiegegevens!$B92,Tabel3[Aanvaarde kost])))</f>
        <v/>
      </c>
      <c r="P92" s="146" t="str">
        <f>IF(Identificatiegegevens!$B92="","",IF(OR(Identificatiegegevens!$D92="promotor",Identificatiegegevens!$D92="partner"),SUMIF(Tabel4[Opdrachtgevende Partnerorganisatie],Identificatiegegevens!$B92,Tabel4[Aanvaarde kost]),SUMIF(Tabel4[Naam leverancier of onderaannemer],Identificatiegegevens!$B92,Tabel4[Aanvaarde kost])))</f>
        <v/>
      </c>
      <c r="Q92" s="146" t="str">
        <f>IF(Identificatiegegevens!$B92="","",IF(OR(Identificatiegegevens!$D92="promotor",Identificatiegegevens!$D92="partner"),SUMIF(Tabel5[Opdrachtgevende Partnerorganisatie],Identificatiegegevens!$B92,Tabel5[Aanvaarde kost]),SUMIF(Tabel5[Naam leverancier of onderaannemer],Identificatiegegevens!$B92,Tabel5[Aanvaarde kost])))</f>
        <v/>
      </c>
      <c r="R92" s="146" t="str">
        <f>IF(Identificatiegegevens!$B92="","",-SUMIF(Tabel6[Partnerorganisatie],Identificatiegegevens!$B92,Tabel6[Aanvaarde ontvangsten]))</f>
        <v/>
      </c>
      <c r="S92" s="143" t="str">
        <f>IF(Identificatiegegevens!$B92="","",SUM(Identificatiegegevens!$M92:$R92))</f>
        <v/>
      </c>
    </row>
    <row r="93" spans="1:19" ht="15.75" x14ac:dyDescent="0.25">
      <c r="A93" s="136" t="s">
        <v>98</v>
      </c>
      <c r="B93" s="151"/>
      <c r="C93" s="152"/>
      <c r="D93" s="152"/>
      <c r="E93" s="141" t="str" cm="1">
        <f t="array" ref="E93">IF(ISBLANK(Identificatiegegevens!$B93),"",_xlfn.TEXTJOIN("; ",TRUE,_xlfn.UNIQUE(IF(_xlfn.VSTACK(Tabel3[Naam leverancier of onderaannemer],Tabel4[Naam leverancier of onderaannemer],Tabel5[Naam leverancier of onderaannemer])=Identificatiegegevens!$B93,_xlfn.VSTACK(Tabel3[Opdrachtgevende Partnerorganisatie],Tabel4[Opdrachtgevende Partnerorganisatie],Tabel5[Opdrachtgevende Partnerorganisatie]),""))))</f>
        <v/>
      </c>
      <c r="F93" s="145" t="str">
        <f>IF(Identificatiegegevens!$B93="","",SUMIF(Tabel2[Partnerorganisatie],Identificatiegegevens!$B93,Tabel2[Totaal personeelskost]))</f>
        <v/>
      </c>
      <c r="G93" s="145" t="str">
        <f>IF(Identificatiegegevens!$B93="","",Identificatiegegevens!$F93*0.15)</f>
        <v/>
      </c>
      <c r="H93" s="145" t="str">
        <f>IF(Identificatiegegevens!$B93="","",IF(OR(Identificatiegegevens!$D93="promotor",Identificatiegegevens!$D93="partner"),SUMIF(Tabel3[Opdrachtgevende Partnerorganisatie],Identificatiegegevens!$B93,Tabel3[Totaal]),SUMIF(Tabel3[Naam leverancier of onderaannemer],Identificatiegegevens!$B93,Tabel3[Totaal])))</f>
        <v/>
      </c>
      <c r="I93" s="145" t="str">
        <f>IF(Identificatiegegevens!$B93="","",IF(OR(Identificatiegegevens!$D93="promotor",Identificatiegegevens!$D93="partner"),SUMIF(Tabel4[Opdrachtgevende Partnerorganisatie],Identificatiegegevens!$B93,Tabel4[Totaal]),SUMIF(Tabel4[Naam leverancier of onderaannemer],Identificatiegegevens!$B93,Tabel4[Totaal])))</f>
        <v/>
      </c>
      <c r="J93" s="145" t="str">
        <f>IF(Identificatiegegevens!$B93="","",IF(OR(Identificatiegegevens!$D93="promotor",Identificatiegegevens!$D93="partner"),SUMIF(Tabel5[Opdrachtgevende Partnerorganisatie],Identificatiegegevens!$B93,Tabel5[Totaal]),SUMIF(Tabel5[Naam leverancier of onderaannemer],Identificatiegegevens!$B93,Tabel5[Totaal])))</f>
        <v/>
      </c>
      <c r="K93" s="145" t="str">
        <f>IF(Identificatiegegevens!$B93="","",-SUMIF(Tabel6[Partnerorganisatie],Identificatiegegevens!$B93,Tabel6[Bedrag]))</f>
        <v/>
      </c>
      <c r="L93" s="143" t="str">
        <f>IF(Identificatiegegevens!$B93="","",SUM(Identificatiegegevens!$F93:$K93))</f>
        <v/>
      </c>
      <c r="M93" s="146" t="str">
        <f>IF(Identificatiegegevens!$B93="","",SUMIF(Tabel2[Partnerorganisatie],Identificatiegegevens!$B93,Tabel2[Aanvaarde kost]))</f>
        <v/>
      </c>
      <c r="N93" s="146" t="str">
        <f>IF(Identificatiegegevens!$B93="","",Identificatiegegevens!$M93*0.15)</f>
        <v/>
      </c>
      <c r="O93" s="146" t="str">
        <f>IF(Identificatiegegevens!$B93="","",IF(OR(Identificatiegegevens!$D93="promotor",Identificatiegegevens!$D93="partner"),SUMIF(Tabel3[Opdrachtgevende Partnerorganisatie],Identificatiegegevens!$B93,Tabel3[Aanvaarde kost]),SUMIF(Tabel3[Naam leverancier of onderaannemer],Identificatiegegevens!$B93,Tabel3[Aanvaarde kost])))</f>
        <v/>
      </c>
      <c r="P93" s="146" t="str">
        <f>IF(Identificatiegegevens!$B93="","",IF(OR(Identificatiegegevens!$D93="promotor",Identificatiegegevens!$D93="partner"),SUMIF(Tabel4[Opdrachtgevende Partnerorganisatie],Identificatiegegevens!$B93,Tabel4[Aanvaarde kost]),SUMIF(Tabel4[Naam leverancier of onderaannemer],Identificatiegegevens!$B93,Tabel4[Aanvaarde kost])))</f>
        <v/>
      </c>
      <c r="Q93" s="146" t="str">
        <f>IF(Identificatiegegevens!$B93="","",IF(OR(Identificatiegegevens!$D93="promotor",Identificatiegegevens!$D93="partner"),SUMIF(Tabel5[Opdrachtgevende Partnerorganisatie],Identificatiegegevens!$B93,Tabel5[Aanvaarde kost]),SUMIF(Tabel5[Naam leverancier of onderaannemer],Identificatiegegevens!$B93,Tabel5[Aanvaarde kost])))</f>
        <v/>
      </c>
      <c r="R93" s="146" t="str">
        <f>IF(Identificatiegegevens!$B93="","",-SUMIF(Tabel6[Partnerorganisatie],Identificatiegegevens!$B93,Tabel6[Aanvaarde ontvangsten]))</f>
        <v/>
      </c>
      <c r="S93" s="143" t="str">
        <f>IF(Identificatiegegevens!$B93="","",SUM(Identificatiegegevens!$M93:$R93))</f>
        <v/>
      </c>
    </row>
    <row r="94" spans="1:19" ht="15.75" x14ac:dyDescent="0.25">
      <c r="A94" s="136" t="s">
        <v>99</v>
      </c>
      <c r="B94" s="149"/>
      <c r="C94" s="150"/>
      <c r="D94" s="150"/>
      <c r="E94" s="141" t="str" cm="1">
        <f t="array" ref="E94">IF(ISBLANK(Identificatiegegevens!$B94),"",_xlfn.TEXTJOIN("; ",TRUE,_xlfn.UNIQUE(IF(_xlfn.VSTACK(Tabel3[Naam leverancier of onderaannemer],Tabel4[Naam leverancier of onderaannemer],Tabel5[Naam leverancier of onderaannemer])=Identificatiegegevens!$B94,_xlfn.VSTACK(Tabel3[Opdrachtgevende Partnerorganisatie],Tabel4[Opdrachtgevende Partnerorganisatie],Tabel5[Opdrachtgevende Partnerorganisatie]),""))))</f>
        <v/>
      </c>
      <c r="F94" s="145" t="str">
        <f>IF(Identificatiegegevens!$B94="","",SUMIF(Tabel2[Partnerorganisatie],Identificatiegegevens!$B94,Tabel2[Totaal personeelskost]))</f>
        <v/>
      </c>
      <c r="G94" s="145" t="str">
        <f>IF(Identificatiegegevens!$B94="","",Identificatiegegevens!$F94*0.15)</f>
        <v/>
      </c>
      <c r="H94" s="145" t="str">
        <f>IF(Identificatiegegevens!$B94="","",IF(OR(Identificatiegegevens!$D94="promotor",Identificatiegegevens!$D94="partner"),SUMIF(Tabel3[Opdrachtgevende Partnerorganisatie],Identificatiegegevens!$B94,Tabel3[Totaal]),SUMIF(Tabel3[Naam leverancier of onderaannemer],Identificatiegegevens!$B94,Tabel3[Totaal])))</f>
        <v/>
      </c>
      <c r="I94" s="145" t="str">
        <f>IF(Identificatiegegevens!$B94="","",IF(OR(Identificatiegegevens!$D94="promotor",Identificatiegegevens!$D94="partner"),SUMIF(Tabel4[Opdrachtgevende Partnerorganisatie],Identificatiegegevens!$B94,Tabel4[Totaal]),SUMIF(Tabel4[Naam leverancier of onderaannemer],Identificatiegegevens!$B94,Tabel4[Totaal])))</f>
        <v/>
      </c>
      <c r="J94" s="145" t="str">
        <f>IF(Identificatiegegevens!$B94="","",IF(OR(Identificatiegegevens!$D94="promotor",Identificatiegegevens!$D94="partner"),SUMIF(Tabel5[Opdrachtgevende Partnerorganisatie],Identificatiegegevens!$B94,Tabel5[Totaal]),SUMIF(Tabel5[Naam leverancier of onderaannemer],Identificatiegegevens!$B94,Tabel5[Totaal])))</f>
        <v/>
      </c>
      <c r="K94" s="145" t="str">
        <f>IF(Identificatiegegevens!$B94="","",-SUMIF(Tabel6[Partnerorganisatie],Identificatiegegevens!$B94,Tabel6[Bedrag]))</f>
        <v/>
      </c>
      <c r="L94" s="143" t="str">
        <f>IF(Identificatiegegevens!$B94="","",SUM(Identificatiegegevens!$F94:$K94))</f>
        <v/>
      </c>
      <c r="M94" s="146" t="str">
        <f>IF(Identificatiegegevens!$B94="","",SUMIF(Tabel2[Partnerorganisatie],Identificatiegegevens!$B94,Tabel2[Aanvaarde kost]))</f>
        <v/>
      </c>
      <c r="N94" s="146" t="str">
        <f>IF(Identificatiegegevens!$B94="","",Identificatiegegevens!$M94*0.15)</f>
        <v/>
      </c>
      <c r="O94" s="146" t="str">
        <f>IF(Identificatiegegevens!$B94="","",IF(OR(Identificatiegegevens!$D94="promotor",Identificatiegegevens!$D94="partner"),SUMIF(Tabel3[Opdrachtgevende Partnerorganisatie],Identificatiegegevens!$B94,Tabel3[Aanvaarde kost]),SUMIF(Tabel3[Naam leverancier of onderaannemer],Identificatiegegevens!$B94,Tabel3[Aanvaarde kost])))</f>
        <v/>
      </c>
      <c r="P94" s="146" t="str">
        <f>IF(Identificatiegegevens!$B94="","",IF(OR(Identificatiegegevens!$D94="promotor",Identificatiegegevens!$D94="partner"),SUMIF(Tabel4[Opdrachtgevende Partnerorganisatie],Identificatiegegevens!$B94,Tabel4[Aanvaarde kost]),SUMIF(Tabel4[Naam leverancier of onderaannemer],Identificatiegegevens!$B94,Tabel4[Aanvaarde kost])))</f>
        <v/>
      </c>
      <c r="Q94" s="146" t="str">
        <f>IF(Identificatiegegevens!$B94="","",IF(OR(Identificatiegegevens!$D94="promotor",Identificatiegegevens!$D94="partner"),SUMIF(Tabel5[Opdrachtgevende Partnerorganisatie],Identificatiegegevens!$B94,Tabel5[Aanvaarde kost]),SUMIF(Tabel5[Naam leverancier of onderaannemer],Identificatiegegevens!$B94,Tabel5[Aanvaarde kost])))</f>
        <v/>
      </c>
      <c r="R94" s="146" t="str">
        <f>IF(Identificatiegegevens!$B94="","",-SUMIF(Tabel6[Partnerorganisatie],Identificatiegegevens!$B94,Tabel6[Aanvaarde ontvangsten]))</f>
        <v/>
      </c>
      <c r="S94" s="143" t="str">
        <f>IF(Identificatiegegevens!$B94="","",SUM(Identificatiegegevens!$M94:$R94))</f>
        <v/>
      </c>
    </row>
    <row r="95" spans="1:19" ht="15.75" x14ac:dyDescent="0.25">
      <c r="A95" s="136" t="s">
        <v>100</v>
      </c>
      <c r="B95" s="151"/>
      <c r="C95" s="152"/>
      <c r="D95" s="152"/>
      <c r="E95" s="141" t="str" cm="1">
        <f t="array" ref="E95">IF(ISBLANK(Identificatiegegevens!$B95),"",_xlfn.TEXTJOIN("; ",TRUE,_xlfn.UNIQUE(IF(_xlfn.VSTACK(Tabel3[Naam leverancier of onderaannemer],Tabel4[Naam leverancier of onderaannemer],Tabel5[Naam leverancier of onderaannemer])=Identificatiegegevens!$B95,_xlfn.VSTACK(Tabel3[Opdrachtgevende Partnerorganisatie],Tabel4[Opdrachtgevende Partnerorganisatie],Tabel5[Opdrachtgevende Partnerorganisatie]),""))))</f>
        <v/>
      </c>
      <c r="F95" s="145" t="str">
        <f>IF(Identificatiegegevens!$B95="","",SUMIF(Tabel2[Partnerorganisatie],Identificatiegegevens!$B95,Tabel2[Totaal personeelskost]))</f>
        <v/>
      </c>
      <c r="G95" s="145" t="str">
        <f>IF(Identificatiegegevens!$B95="","",Identificatiegegevens!$F95*0.15)</f>
        <v/>
      </c>
      <c r="H95" s="145" t="str">
        <f>IF(Identificatiegegevens!$B95="","",IF(OR(Identificatiegegevens!$D95="promotor",Identificatiegegevens!$D95="partner"),SUMIF(Tabel3[Opdrachtgevende Partnerorganisatie],Identificatiegegevens!$B95,Tabel3[Totaal]),SUMIF(Tabel3[Naam leverancier of onderaannemer],Identificatiegegevens!$B95,Tabel3[Totaal])))</f>
        <v/>
      </c>
      <c r="I95" s="145" t="str">
        <f>IF(Identificatiegegevens!$B95="","",IF(OR(Identificatiegegevens!$D95="promotor",Identificatiegegevens!$D95="partner"),SUMIF(Tabel4[Opdrachtgevende Partnerorganisatie],Identificatiegegevens!$B95,Tabel4[Totaal]),SUMIF(Tabel4[Naam leverancier of onderaannemer],Identificatiegegevens!$B95,Tabel4[Totaal])))</f>
        <v/>
      </c>
      <c r="J95" s="145" t="str">
        <f>IF(Identificatiegegevens!$B95="","",IF(OR(Identificatiegegevens!$D95="promotor",Identificatiegegevens!$D95="partner"),SUMIF(Tabel5[Opdrachtgevende Partnerorganisatie],Identificatiegegevens!$B95,Tabel5[Totaal]),SUMIF(Tabel5[Naam leverancier of onderaannemer],Identificatiegegevens!$B95,Tabel5[Totaal])))</f>
        <v/>
      </c>
      <c r="K95" s="145" t="str">
        <f>IF(Identificatiegegevens!$B95="","",-SUMIF(Tabel6[Partnerorganisatie],Identificatiegegevens!$B95,Tabel6[Bedrag]))</f>
        <v/>
      </c>
      <c r="L95" s="143" t="str">
        <f>IF(Identificatiegegevens!$B95="","",SUM(Identificatiegegevens!$F95:$K95))</f>
        <v/>
      </c>
      <c r="M95" s="146" t="str">
        <f>IF(Identificatiegegevens!$B95="","",SUMIF(Tabel2[Partnerorganisatie],Identificatiegegevens!$B95,Tabel2[Aanvaarde kost]))</f>
        <v/>
      </c>
      <c r="N95" s="146" t="str">
        <f>IF(Identificatiegegevens!$B95="","",Identificatiegegevens!$M95*0.15)</f>
        <v/>
      </c>
      <c r="O95" s="146" t="str">
        <f>IF(Identificatiegegevens!$B95="","",IF(OR(Identificatiegegevens!$D95="promotor",Identificatiegegevens!$D95="partner"),SUMIF(Tabel3[Opdrachtgevende Partnerorganisatie],Identificatiegegevens!$B95,Tabel3[Aanvaarde kost]),SUMIF(Tabel3[Naam leverancier of onderaannemer],Identificatiegegevens!$B95,Tabel3[Aanvaarde kost])))</f>
        <v/>
      </c>
      <c r="P95" s="146" t="str">
        <f>IF(Identificatiegegevens!$B95="","",IF(OR(Identificatiegegevens!$D95="promotor",Identificatiegegevens!$D95="partner"),SUMIF(Tabel4[Opdrachtgevende Partnerorganisatie],Identificatiegegevens!$B95,Tabel4[Aanvaarde kost]),SUMIF(Tabel4[Naam leverancier of onderaannemer],Identificatiegegevens!$B95,Tabel4[Aanvaarde kost])))</f>
        <v/>
      </c>
      <c r="Q95" s="146" t="str">
        <f>IF(Identificatiegegevens!$B95="","",IF(OR(Identificatiegegevens!$D95="promotor",Identificatiegegevens!$D95="partner"),SUMIF(Tabel5[Opdrachtgevende Partnerorganisatie],Identificatiegegevens!$B95,Tabel5[Aanvaarde kost]),SUMIF(Tabel5[Naam leverancier of onderaannemer],Identificatiegegevens!$B95,Tabel5[Aanvaarde kost])))</f>
        <v/>
      </c>
      <c r="R95" s="146" t="str">
        <f>IF(Identificatiegegevens!$B95="","",-SUMIF(Tabel6[Partnerorganisatie],Identificatiegegevens!$B95,Tabel6[Aanvaarde ontvangsten]))</f>
        <v/>
      </c>
      <c r="S95" s="143" t="str">
        <f>IF(Identificatiegegevens!$B95="","",SUM(Identificatiegegevens!$M95:$R95))</f>
        <v/>
      </c>
    </row>
    <row r="96" spans="1:19" ht="15.75" x14ac:dyDescent="0.25">
      <c r="A96" s="136" t="s">
        <v>101</v>
      </c>
      <c r="B96" s="149"/>
      <c r="C96" s="150"/>
      <c r="D96" s="150"/>
      <c r="E96" s="141" t="str" cm="1">
        <f t="array" ref="E96">IF(ISBLANK(Identificatiegegevens!$B96),"",_xlfn.TEXTJOIN("; ",TRUE,_xlfn.UNIQUE(IF(_xlfn.VSTACK(Tabel3[Naam leverancier of onderaannemer],Tabel4[Naam leverancier of onderaannemer],Tabel5[Naam leverancier of onderaannemer])=Identificatiegegevens!$B96,_xlfn.VSTACK(Tabel3[Opdrachtgevende Partnerorganisatie],Tabel4[Opdrachtgevende Partnerorganisatie],Tabel5[Opdrachtgevende Partnerorganisatie]),""))))</f>
        <v/>
      </c>
      <c r="F96" s="145" t="str">
        <f>IF(Identificatiegegevens!$B96="","",SUMIF(Tabel2[Partnerorganisatie],Identificatiegegevens!$B96,Tabel2[Totaal personeelskost]))</f>
        <v/>
      </c>
      <c r="G96" s="145" t="str">
        <f>IF(Identificatiegegevens!$B96="","",Identificatiegegevens!$F96*0.15)</f>
        <v/>
      </c>
      <c r="H96" s="145" t="str">
        <f>IF(Identificatiegegevens!$B96="","",IF(OR(Identificatiegegevens!$D96="promotor",Identificatiegegevens!$D96="partner"),SUMIF(Tabel3[Opdrachtgevende Partnerorganisatie],Identificatiegegevens!$B96,Tabel3[Totaal]),SUMIF(Tabel3[Naam leverancier of onderaannemer],Identificatiegegevens!$B96,Tabel3[Totaal])))</f>
        <v/>
      </c>
      <c r="I96" s="145" t="str">
        <f>IF(Identificatiegegevens!$B96="","",IF(OR(Identificatiegegevens!$D96="promotor",Identificatiegegevens!$D96="partner"),SUMIF(Tabel4[Opdrachtgevende Partnerorganisatie],Identificatiegegevens!$B96,Tabel4[Totaal]),SUMIF(Tabel4[Naam leverancier of onderaannemer],Identificatiegegevens!$B96,Tabel4[Totaal])))</f>
        <v/>
      </c>
      <c r="J96" s="145" t="str">
        <f>IF(Identificatiegegevens!$B96="","",IF(OR(Identificatiegegevens!$D96="promotor",Identificatiegegevens!$D96="partner"),SUMIF(Tabel5[Opdrachtgevende Partnerorganisatie],Identificatiegegevens!$B96,Tabel5[Totaal]),SUMIF(Tabel5[Naam leverancier of onderaannemer],Identificatiegegevens!$B96,Tabel5[Totaal])))</f>
        <v/>
      </c>
      <c r="K96" s="145" t="str">
        <f>IF(Identificatiegegevens!$B96="","",-SUMIF(Tabel6[Partnerorganisatie],Identificatiegegevens!$B96,Tabel6[Bedrag]))</f>
        <v/>
      </c>
      <c r="L96" s="143" t="str">
        <f>IF(Identificatiegegevens!$B96="","",SUM(Identificatiegegevens!$F96:$K96))</f>
        <v/>
      </c>
      <c r="M96" s="146" t="str">
        <f>IF(Identificatiegegevens!$B96="","",SUMIF(Tabel2[Partnerorganisatie],Identificatiegegevens!$B96,Tabel2[Aanvaarde kost]))</f>
        <v/>
      </c>
      <c r="N96" s="146" t="str">
        <f>IF(Identificatiegegevens!$B96="","",Identificatiegegevens!$M96*0.15)</f>
        <v/>
      </c>
      <c r="O96" s="146" t="str">
        <f>IF(Identificatiegegevens!$B96="","",IF(OR(Identificatiegegevens!$D96="promotor",Identificatiegegevens!$D96="partner"),SUMIF(Tabel3[Opdrachtgevende Partnerorganisatie],Identificatiegegevens!$B96,Tabel3[Aanvaarde kost]),SUMIF(Tabel3[Naam leverancier of onderaannemer],Identificatiegegevens!$B96,Tabel3[Aanvaarde kost])))</f>
        <v/>
      </c>
      <c r="P96" s="146" t="str">
        <f>IF(Identificatiegegevens!$B96="","",IF(OR(Identificatiegegevens!$D96="promotor",Identificatiegegevens!$D96="partner"),SUMIF(Tabel4[Opdrachtgevende Partnerorganisatie],Identificatiegegevens!$B96,Tabel4[Aanvaarde kost]),SUMIF(Tabel4[Naam leverancier of onderaannemer],Identificatiegegevens!$B96,Tabel4[Aanvaarde kost])))</f>
        <v/>
      </c>
      <c r="Q96" s="146" t="str">
        <f>IF(Identificatiegegevens!$B96="","",IF(OR(Identificatiegegevens!$D96="promotor",Identificatiegegevens!$D96="partner"),SUMIF(Tabel5[Opdrachtgevende Partnerorganisatie],Identificatiegegevens!$B96,Tabel5[Aanvaarde kost]),SUMIF(Tabel5[Naam leverancier of onderaannemer],Identificatiegegevens!$B96,Tabel5[Aanvaarde kost])))</f>
        <v/>
      </c>
      <c r="R96" s="146" t="str">
        <f>IF(Identificatiegegevens!$B96="","",-SUMIF(Tabel6[Partnerorganisatie],Identificatiegegevens!$B96,Tabel6[Aanvaarde ontvangsten]))</f>
        <v/>
      </c>
      <c r="S96" s="143" t="str">
        <f>IF(Identificatiegegevens!$B96="","",SUM(Identificatiegegevens!$M96:$R96))</f>
        <v/>
      </c>
    </row>
    <row r="97" spans="1:19" ht="15.75" x14ac:dyDescent="0.25">
      <c r="A97" s="136" t="s">
        <v>102</v>
      </c>
      <c r="B97" s="151"/>
      <c r="C97" s="152"/>
      <c r="D97" s="152"/>
      <c r="E97" s="141" t="str" cm="1">
        <f t="array" ref="E97">IF(ISBLANK(Identificatiegegevens!$B97),"",_xlfn.TEXTJOIN("; ",TRUE,_xlfn.UNIQUE(IF(_xlfn.VSTACK(Tabel3[Naam leverancier of onderaannemer],Tabel4[Naam leverancier of onderaannemer],Tabel5[Naam leverancier of onderaannemer])=Identificatiegegevens!$B97,_xlfn.VSTACK(Tabel3[Opdrachtgevende Partnerorganisatie],Tabel4[Opdrachtgevende Partnerorganisatie],Tabel5[Opdrachtgevende Partnerorganisatie]),""))))</f>
        <v/>
      </c>
      <c r="F97" s="145" t="str">
        <f>IF(Identificatiegegevens!$B97="","",SUMIF(Tabel2[Partnerorganisatie],Identificatiegegevens!$B97,Tabel2[Totaal personeelskost]))</f>
        <v/>
      </c>
      <c r="G97" s="145" t="str">
        <f>IF(Identificatiegegevens!$B97="","",Identificatiegegevens!$F97*0.15)</f>
        <v/>
      </c>
      <c r="H97" s="145" t="str">
        <f>IF(Identificatiegegevens!$B97="","",IF(OR(Identificatiegegevens!$D97="promotor",Identificatiegegevens!$D97="partner"),SUMIF(Tabel3[Opdrachtgevende Partnerorganisatie],Identificatiegegevens!$B97,Tabel3[Totaal]),SUMIF(Tabel3[Naam leverancier of onderaannemer],Identificatiegegevens!$B97,Tabel3[Totaal])))</f>
        <v/>
      </c>
      <c r="I97" s="145" t="str">
        <f>IF(Identificatiegegevens!$B97="","",IF(OR(Identificatiegegevens!$D97="promotor",Identificatiegegevens!$D97="partner"),SUMIF(Tabel4[Opdrachtgevende Partnerorganisatie],Identificatiegegevens!$B97,Tabel4[Totaal]),SUMIF(Tabel4[Naam leverancier of onderaannemer],Identificatiegegevens!$B97,Tabel4[Totaal])))</f>
        <v/>
      </c>
      <c r="J97" s="145" t="str">
        <f>IF(Identificatiegegevens!$B97="","",IF(OR(Identificatiegegevens!$D97="promotor",Identificatiegegevens!$D97="partner"),SUMIF(Tabel5[Opdrachtgevende Partnerorganisatie],Identificatiegegevens!$B97,Tabel5[Totaal]),SUMIF(Tabel5[Naam leverancier of onderaannemer],Identificatiegegevens!$B97,Tabel5[Totaal])))</f>
        <v/>
      </c>
      <c r="K97" s="145" t="str">
        <f>IF(Identificatiegegevens!$B97="","",-SUMIF(Tabel6[Partnerorganisatie],Identificatiegegevens!$B97,Tabel6[Bedrag]))</f>
        <v/>
      </c>
      <c r="L97" s="143" t="str">
        <f>IF(Identificatiegegevens!$B97="","",SUM(Identificatiegegevens!$F97:$K97))</f>
        <v/>
      </c>
      <c r="M97" s="146" t="str">
        <f>IF(Identificatiegegevens!$B97="","",SUMIF(Tabel2[Partnerorganisatie],Identificatiegegevens!$B97,Tabel2[Aanvaarde kost]))</f>
        <v/>
      </c>
      <c r="N97" s="146" t="str">
        <f>IF(Identificatiegegevens!$B97="","",Identificatiegegevens!$M97*0.15)</f>
        <v/>
      </c>
      <c r="O97" s="146" t="str">
        <f>IF(Identificatiegegevens!$B97="","",IF(OR(Identificatiegegevens!$D97="promotor",Identificatiegegevens!$D97="partner"),SUMIF(Tabel3[Opdrachtgevende Partnerorganisatie],Identificatiegegevens!$B97,Tabel3[Aanvaarde kost]),SUMIF(Tabel3[Naam leverancier of onderaannemer],Identificatiegegevens!$B97,Tabel3[Aanvaarde kost])))</f>
        <v/>
      </c>
      <c r="P97" s="146" t="str">
        <f>IF(Identificatiegegevens!$B97="","",IF(OR(Identificatiegegevens!$D97="promotor",Identificatiegegevens!$D97="partner"),SUMIF(Tabel4[Opdrachtgevende Partnerorganisatie],Identificatiegegevens!$B97,Tabel4[Aanvaarde kost]),SUMIF(Tabel4[Naam leverancier of onderaannemer],Identificatiegegevens!$B97,Tabel4[Aanvaarde kost])))</f>
        <v/>
      </c>
      <c r="Q97" s="146" t="str">
        <f>IF(Identificatiegegevens!$B97="","",IF(OR(Identificatiegegevens!$D97="promotor",Identificatiegegevens!$D97="partner"),SUMIF(Tabel5[Opdrachtgevende Partnerorganisatie],Identificatiegegevens!$B97,Tabel5[Aanvaarde kost]),SUMIF(Tabel5[Naam leverancier of onderaannemer],Identificatiegegevens!$B97,Tabel5[Aanvaarde kost])))</f>
        <v/>
      </c>
      <c r="R97" s="146" t="str">
        <f>IF(Identificatiegegevens!$B97="","",-SUMIF(Tabel6[Partnerorganisatie],Identificatiegegevens!$B97,Tabel6[Aanvaarde ontvangsten]))</f>
        <v/>
      </c>
      <c r="S97" s="143" t="str">
        <f>IF(Identificatiegegevens!$B97="","",SUM(Identificatiegegevens!$M97:$R97))</f>
        <v/>
      </c>
    </row>
    <row r="98" spans="1:19" ht="15.75" x14ac:dyDescent="0.25">
      <c r="A98" s="136" t="s">
        <v>103</v>
      </c>
      <c r="B98" s="149"/>
      <c r="C98" s="150"/>
      <c r="D98" s="150"/>
      <c r="E98" s="141" t="str" cm="1">
        <f t="array" ref="E98">IF(ISBLANK(Identificatiegegevens!$B98),"",_xlfn.TEXTJOIN("; ",TRUE,_xlfn.UNIQUE(IF(_xlfn.VSTACK(Tabel3[Naam leverancier of onderaannemer],Tabel4[Naam leverancier of onderaannemer],Tabel5[Naam leverancier of onderaannemer])=Identificatiegegevens!$B98,_xlfn.VSTACK(Tabel3[Opdrachtgevende Partnerorganisatie],Tabel4[Opdrachtgevende Partnerorganisatie],Tabel5[Opdrachtgevende Partnerorganisatie]),""))))</f>
        <v/>
      </c>
      <c r="F98" s="145" t="str">
        <f>IF(Identificatiegegevens!$B98="","",SUMIF(Tabel2[Partnerorganisatie],Identificatiegegevens!$B98,Tabel2[Totaal personeelskost]))</f>
        <v/>
      </c>
      <c r="G98" s="145" t="str">
        <f>IF(Identificatiegegevens!$B98="","",Identificatiegegevens!$F98*0.15)</f>
        <v/>
      </c>
      <c r="H98" s="145" t="str">
        <f>IF(Identificatiegegevens!$B98="","",IF(OR(Identificatiegegevens!$D98="promotor",Identificatiegegevens!$D98="partner"),SUMIF(Tabel3[Opdrachtgevende Partnerorganisatie],Identificatiegegevens!$B98,Tabel3[Totaal]),SUMIF(Tabel3[Naam leverancier of onderaannemer],Identificatiegegevens!$B98,Tabel3[Totaal])))</f>
        <v/>
      </c>
      <c r="I98" s="145" t="str">
        <f>IF(Identificatiegegevens!$B98="","",IF(OR(Identificatiegegevens!$D98="promotor",Identificatiegegevens!$D98="partner"),SUMIF(Tabel4[Opdrachtgevende Partnerorganisatie],Identificatiegegevens!$B98,Tabel4[Totaal]),SUMIF(Tabel4[Naam leverancier of onderaannemer],Identificatiegegevens!$B98,Tabel4[Totaal])))</f>
        <v/>
      </c>
      <c r="J98" s="145" t="str">
        <f>IF(Identificatiegegevens!$B98="","",IF(OR(Identificatiegegevens!$D98="promotor",Identificatiegegevens!$D98="partner"),SUMIF(Tabel5[Opdrachtgevende Partnerorganisatie],Identificatiegegevens!$B98,Tabel5[Totaal]),SUMIF(Tabel5[Naam leverancier of onderaannemer],Identificatiegegevens!$B98,Tabel5[Totaal])))</f>
        <v/>
      </c>
      <c r="K98" s="145" t="str">
        <f>IF(Identificatiegegevens!$B98="","",-SUMIF(Tabel6[Partnerorganisatie],Identificatiegegevens!$B98,Tabel6[Bedrag]))</f>
        <v/>
      </c>
      <c r="L98" s="143" t="str">
        <f>IF(Identificatiegegevens!$B98="","",SUM(Identificatiegegevens!$F98:$K98))</f>
        <v/>
      </c>
      <c r="M98" s="146" t="str">
        <f>IF(Identificatiegegevens!$B98="","",SUMIF(Tabel2[Partnerorganisatie],Identificatiegegevens!$B98,Tabel2[Aanvaarde kost]))</f>
        <v/>
      </c>
      <c r="N98" s="146" t="str">
        <f>IF(Identificatiegegevens!$B98="","",Identificatiegegevens!$M98*0.15)</f>
        <v/>
      </c>
      <c r="O98" s="146" t="str">
        <f>IF(Identificatiegegevens!$B98="","",IF(OR(Identificatiegegevens!$D98="promotor",Identificatiegegevens!$D98="partner"),SUMIF(Tabel3[Opdrachtgevende Partnerorganisatie],Identificatiegegevens!$B98,Tabel3[Aanvaarde kost]),SUMIF(Tabel3[Naam leverancier of onderaannemer],Identificatiegegevens!$B98,Tabel3[Aanvaarde kost])))</f>
        <v/>
      </c>
      <c r="P98" s="146" t="str">
        <f>IF(Identificatiegegevens!$B98="","",IF(OR(Identificatiegegevens!$D98="promotor",Identificatiegegevens!$D98="partner"),SUMIF(Tabel4[Opdrachtgevende Partnerorganisatie],Identificatiegegevens!$B98,Tabel4[Aanvaarde kost]),SUMIF(Tabel4[Naam leverancier of onderaannemer],Identificatiegegevens!$B98,Tabel4[Aanvaarde kost])))</f>
        <v/>
      </c>
      <c r="Q98" s="146" t="str">
        <f>IF(Identificatiegegevens!$B98="","",IF(OR(Identificatiegegevens!$D98="promotor",Identificatiegegevens!$D98="partner"),SUMIF(Tabel5[Opdrachtgevende Partnerorganisatie],Identificatiegegevens!$B98,Tabel5[Aanvaarde kost]),SUMIF(Tabel5[Naam leverancier of onderaannemer],Identificatiegegevens!$B98,Tabel5[Aanvaarde kost])))</f>
        <v/>
      </c>
      <c r="R98" s="146" t="str">
        <f>IF(Identificatiegegevens!$B98="","",-SUMIF(Tabel6[Partnerorganisatie],Identificatiegegevens!$B98,Tabel6[Aanvaarde ontvangsten]))</f>
        <v/>
      </c>
      <c r="S98" s="143" t="str">
        <f>IF(Identificatiegegevens!$B98="","",SUM(Identificatiegegevens!$M98:$R98))</f>
        <v/>
      </c>
    </row>
    <row r="99" spans="1:19" ht="15.75" x14ac:dyDescent="0.25">
      <c r="A99" s="136" t="s">
        <v>104</v>
      </c>
      <c r="B99" s="151"/>
      <c r="C99" s="152"/>
      <c r="D99" s="152"/>
      <c r="E99" s="141" t="str" cm="1">
        <f t="array" ref="E99">IF(ISBLANK(Identificatiegegevens!$B99),"",_xlfn.TEXTJOIN("; ",TRUE,_xlfn.UNIQUE(IF(_xlfn.VSTACK(Tabel3[Naam leverancier of onderaannemer],Tabel4[Naam leverancier of onderaannemer],Tabel5[Naam leverancier of onderaannemer])=Identificatiegegevens!$B99,_xlfn.VSTACK(Tabel3[Opdrachtgevende Partnerorganisatie],Tabel4[Opdrachtgevende Partnerorganisatie],Tabel5[Opdrachtgevende Partnerorganisatie]),""))))</f>
        <v/>
      </c>
      <c r="F99" s="145" t="str">
        <f>IF(Identificatiegegevens!$B99="","",SUMIF(Tabel2[Partnerorganisatie],Identificatiegegevens!$B99,Tabel2[Totaal personeelskost]))</f>
        <v/>
      </c>
      <c r="G99" s="145" t="str">
        <f>IF(Identificatiegegevens!$B99="","",Identificatiegegevens!$F99*0.15)</f>
        <v/>
      </c>
      <c r="H99" s="145" t="str">
        <f>IF(Identificatiegegevens!$B99="","",IF(OR(Identificatiegegevens!$D99="promotor",Identificatiegegevens!$D99="partner"),SUMIF(Tabel3[Opdrachtgevende Partnerorganisatie],Identificatiegegevens!$B99,Tabel3[Totaal]),SUMIF(Tabel3[Naam leverancier of onderaannemer],Identificatiegegevens!$B99,Tabel3[Totaal])))</f>
        <v/>
      </c>
      <c r="I99" s="145" t="str">
        <f>IF(Identificatiegegevens!$B99="","",IF(OR(Identificatiegegevens!$D99="promotor",Identificatiegegevens!$D99="partner"),SUMIF(Tabel4[Opdrachtgevende Partnerorganisatie],Identificatiegegevens!$B99,Tabel4[Totaal]),SUMIF(Tabel4[Naam leverancier of onderaannemer],Identificatiegegevens!$B99,Tabel4[Totaal])))</f>
        <v/>
      </c>
      <c r="J99" s="145" t="str">
        <f>IF(Identificatiegegevens!$B99="","",IF(OR(Identificatiegegevens!$D99="promotor",Identificatiegegevens!$D99="partner"),SUMIF(Tabel5[Opdrachtgevende Partnerorganisatie],Identificatiegegevens!$B99,Tabel5[Totaal]),SUMIF(Tabel5[Naam leverancier of onderaannemer],Identificatiegegevens!$B99,Tabel5[Totaal])))</f>
        <v/>
      </c>
      <c r="K99" s="145" t="str">
        <f>IF(Identificatiegegevens!$B99="","",-SUMIF(Tabel6[Partnerorganisatie],Identificatiegegevens!$B99,Tabel6[Bedrag]))</f>
        <v/>
      </c>
      <c r="L99" s="143" t="str">
        <f>IF(Identificatiegegevens!$B99="","",SUM(Identificatiegegevens!$F99:$K99))</f>
        <v/>
      </c>
      <c r="M99" s="146" t="str">
        <f>IF(Identificatiegegevens!$B99="","",SUMIF(Tabel2[Partnerorganisatie],Identificatiegegevens!$B99,Tabel2[Aanvaarde kost]))</f>
        <v/>
      </c>
      <c r="N99" s="146" t="str">
        <f>IF(Identificatiegegevens!$B99="","",Identificatiegegevens!$M99*0.15)</f>
        <v/>
      </c>
      <c r="O99" s="146" t="str">
        <f>IF(Identificatiegegevens!$B99="","",IF(OR(Identificatiegegevens!$D99="promotor",Identificatiegegevens!$D99="partner"),SUMIF(Tabel3[Opdrachtgevende Partnerorganisatie],Identificatiegegevens!$B99,Tabel3[Aanvaarde kost]),SUMIF(Tabel3[Naam leverancier of onderaannemer],Identificatiegegevens!$B99,Tabel3[Aanvaarde kost])))</f>
        <v/>
      </c>
      <c r="P99" s="146" t="str">
        <f>IF(Identificatiegegevens!$B99="","",IF(OR(Identificatiegegevens!$D99="promotor",Identificatiegegevens!$D99="partner"),SUMIF(Tabel4[Opdrachtgevende Partnerorganisatie],Identificatiegegevens!$B99,Tabel4[Aanvaarde kost]),SUMIF(Tabel4[Naam leverancier of onderaannemer],Identificatiegegevens!$B99,Tabel4[Aanvaarde kost])))</f>
        <v/>
      </c>
      <c r="Q99" s="146" t="str">
        <f>IF(Identificatiegegevens!$B99="","",IF(OR(Identificatiegegevens!$D99="promotor",Identificatiegegevens!$D99="partner"),SUMIF(Tabel5[Opdrachtgevende Partnerorganisatie],Identificatiegegevens!$B99,Tabel5[Aanvaarde kost]),SUMIF(Tabel5[Naam leverancier of onderaannemer],Identificatiegegevens!$B99,Tabel5[Aanvaarde kost])))</f>
        <v/>
      </c>
      <c r="R99" s="146" t="str">
        <f>IF(Identificatiegegevens!$B99="","",-SUMIF(Tabel6[Partnerorganisatie],Identificatiegegevens!$B99,Tabel6[Aanvaarde ontvangsten]))</f>
        <v/>
      </c>
      <c r="S99" s="143" t="str">
        <f>IF(Identificatiegegevens!$B99="","",SUM(Identificatiegegevens!$M99:$R99))</f>
        <v/>
      </c>
    </row>
    <row r="100" spans="1:19" ht="15.75" x14ac:dyDescent="0.25">
      <c r="A100" s="136" t="s">
        <v>105</v>
      </c>
      <c r="B100" s="149"/>
      <c r="C100" s="150"/>
      <c r="D100" s="150"/>
      <c r="E100" s="141" t="str" cm="1">
        <f t="array" ref="E100">IF(ISBLANK(Identificatiegegevens!$B100),"",_xlfn.TEXTJOIN("; ",TRUE,_xlfn.UNIQUE(IF(_xlfn.VSTACK(Tabel3[Naam leverancier of onderaannemer],Tabel4[Naam leverancier of onderaannemer],Tabel5[Naam leverancier of onderaannemer])=Identificatiegegevens!$B100,_xlfn.VSTACK(Tabel3[Opdrachtgevende Partnerorganisatie],Tabel4[Opdrachtgevende Partnerorganisatie],Tabel5[Opdrachtgevende Partnerorganisatie]),""))))</f>
        <v/>
      </c>
      <c r="F100" s="145" t="str">
        <f>IF(Identificatiegegevens!$B100="","",SUMIF(Tabel2[Partnerorganisatie],Identificatiegegevens!$B100,Tabel2[Totaal personeelskost]))</f>
        <v/>
      </c>
      <c r="G100" s="145" t="str">
        <f>IF(Identificatiegegevens!$B100="","",Identificatiegegevens!$F100*0.15)</f>
        <v/>
      </c>
      <c r="H100" s="145" t="str">
        <f>IF(Identificatiegegevens!$B100="","",IF(OR(Identificatiegegevens!$D100="promotor",Identificatiegegevens!$D100="partner"),SUMIF(Tabel3[Opdrachtgevende Partnerorganisatie],Identificatiegegevens!$B100,Tabel3[Totaal]),SUMIF(Tabel3[Naam leverancier of onderaannemer],Identificatiegegevens!$B100,Tabel3[Totaal])))</f>
        <v/>
      </c>
      <c r="I100" s="145" t="str">
        <f>IF(Identificatiegegevens!$B100="","",IF(OR(Identificatiegegevens!$D100="promotor",Identificatiegegevens!$D100="partner"),SUMIF(Tabel4[Opdrachtgevende Partnerorganisatie],Identificatiegegevens!$B100,Tabel4[Totaal]),SUMIF(Tabel4[Naam leverancier of onderaannemer],Identificatiegegevens!$B100,Tabel4[Totaal])))</f>
        <v/>
      </c>
      <c r="J100" s="145" t="str">
        <f>IF(Identificatiegegevens!$B100="","",IF(OR(Identificatiegegevens!$D100="promotor",Identificatiegegevens!$D100="partner"),SUMIF(Tabel5[Opdrachtgevende Partnerorganisatie],Identificatiegegevens!$B100,Tabel5[Totaal]),SUMIF(Tabel5[Naam leverancier of onderaannemer],Identificatiegegevens!$B100,Tabel5[Totaal])))</f>
        <v/>
      </c>
      <c r="K100" s="145" t="str">
        <f>IF(Identificatiegegevens!$B100="","",-SUMIF(Tabel6[Partnerorganisatie],Identificatiegegevens!$B100,Tabel6[Bedrag]))</f>
        <v/>
      </c>
      <c r="L100" s="143" t="str">
        <f>IF(Identificatiegegevens!$B100="","",SUM(Identificatiegegevens!$F100:$K100))</f>
        <v/>
      </c>
      <c r="M100" s="146" t="str">
        <f>IF(Identificatiegegevens!$B100="","",SUMIF(Tabel2[Partnerorganisatie],Identificatiegegevens!$B100,Tabel2[Aanvaarde kost]))</f>
        <v/>
      </c>
      <c r="N100" s="146" t="str">
        <f>IF(Identificatiegegevens!$B100="","",Identificatiegegevens!$M100*0.15)</f>
        <v/>
      </c>
      <c r="O100" s="146" t="str">
        <f>IF(Identificatiegegevens!$B100="","",IF(OR(Identificatiegegevens!$D100="promotor",Identificatiegegevens!$D100="partner"),SUMIF(Tabel3[Opdrachtgevende Partnerorganisatie],Identificatiegegevens!$B100,Tabel3[Aanvaarde kost]),SUMIF(Tabel3[Naam leverancier of onderaannemer],Identificatiegegevens!$B100,Tabel3[Aanvaarde kost])))</f>
        <v/>
      </c>
      <c r="P100" s="146" t="str">
        <f>IF(Identificatiegegevens!$B100="","",IF(OR(Identificatiegegevens!$D100="promotor",Identificatiegegevens!$D100="partner"),SUMIF(Tabel4[Opdrachtgevende Partnerorganisatie],Identificatiegegevens!$B100,Tabel4[Aanvaarde kost]),SUMIF(Tabel4[Naam leverancier of onderaannemer],Identificatiegegevens!$B100,Tabel4[Aanvaarde kost])))</f>
        <v/>
      </c>
      <c r="Q100" s="146" t="str">
        <f>IF(Identificatiegegevens!$B100="","",IF(OR(Identificatiegegevens!$D100="promotor",Identificatiegegevens!$D100="partner"),SUMIF(Tabel5[Opdrachtgevende Partnerorganisatie],Identificatiegegevens!$B100,Tabel5[Aanvaarde kost]),SUMIF(Tabel5[Naam leverancier of onderaannemer],Identificatiegegevens!$B100,Tabel5[Aanvaarde kost])))</f>
        <v/>
      </c>
      <c r="R100" s="146" t="str">
        <f>IF(Identificatiegegevens!$B100="","",-SUMIF(Tabel6[Partnerorganisatie],Identificatiegegevens!$B100,Tabel6[Aanvaarde ontvangsten]))</f>
        <v/>
      </c>
      <c r="S100" s="143" t="str">
        <f>IF(Identificatiegegevens!$B100="","",SUM(Identificatiegegevens!$M100:$R100))</f>
        <v/>
      </c>
    </row>
    <row r="101" spans="1:19" ht="15.75" x14ac:dyDescent="0.25">
      <c r="A101" s="136" t="s">
        <v>106</v>
      </c>
      <c r="B101" s="151"/>
      <c r="C101" s="152"/>
      <c r="D101" s="152"/>
      <c r="E101" s="141" t="str" cm="1">
        <f t="array" ref="E101">IF(ISBLANK(Identificatiegegevens!$B101),"",_xlfn.TEXTJOIN("; ",TRUE,_xlfn.UNIQUE(IF(_xlfn.VSTACK(Tabel3[Naam leverancier of onderaannemer],Tabel4[Naam leverancier of onderaannemer],Tabel5[Naam leverancier of onderaannemer])=Identificatiegegevens!$B101,_xlfn.VSTACK(Tabel3[Opdrachtgevende Partnerorganisatie],Tabel4[Opdrachtgevende Partnerorganisatie],Tabel5[Opdrachtgevende Partnerorganisatie]),""))))</f>
        <v/>
      </c>
      <c r="F101" s="145" t="str">
        <f>IF(Identificatiegegevens!$B101="","",SUMIF(Tabel2[Partnerorganisatie],Identificatiegegevens!$B101,Tabel2[Totaal personeelskost]))</f>
        <v/>
      </c>
      <c r="G101" s="145" t="str">
        <f>IF(Identificatiegegevens!$B101="","",Identificatiegegevens!$F101*0.15)</f>
        <v/>
      </c>
      <c r="H101" s="145" t="str">
        <f>IF(Identificatiegegevens!$B101="","",IF(OR(Identificatiegegevens!$D101="promotor",Identificatiegegevens!$D101="partner"),SUMIF(Tabel3[Opdrachtgevende Partnerorganisatie],Identificatiegegevens!$B101,Tabel3[Totaal]),SUMIF(Tabel3[Naam leverancier of onderaannemer],Identificatiegegevens!$B101,Tabel3[Totaal])))</f>
        <v/>
      </c>
      <c r="I101" s="145" t="str">
        <f>IF(Identificatiegegevens!$B101="","",IF(OR(Identificatiegegevens!$D101="promotor",Identificatiegegevens!$D101="partner"),SUMIF(Tabel4[Opdrachtgevende Partnerorganisatie],Identificatiegegevens!$B101,Tabel4[Totaal]),SUMIF(Tabel4[Naam leverancier of onderaannemer],Identificatiegegevens!$B101,Tabel4[Totaal])))</f>
        <v/>
      </c>
      <c r="J101" s="145" t="str">
        <f>IF(Identificatiegegevens!$B101="","",IF(OR(Identificatiegegevens!$D101="promotor",Identificatiegegevens!$D101="partner"),SUMIF(Tabel5[Opdrachtgevende Partnerorganisatie],Identificatiegegevens!$B101,Tabel5[Totaal]),SUMIF(Tabel5[Naam leverancier of onderaannemer],Identificatiegegevens!$B101,Tabel5[Totaal])))</f>
        <v/>
      </c>
      <c r="K101" s="145" t="str">
        <f>IF(Identificatiegegevens!$B101="","",-SUMIF(Tabel6[Partnerorganisatie],Identificatiegegevens!$B101,Tabel6[Bedrag]))</f>
        <v/>
      </c>
      <c r="L101" s="143" t="str">
        <f>IF(Identificatiegegevens!$B101="","",SUM(Identificatiegegevens!$F101:$K101))</f>
        <v/>
      </c>
      <c r="M101" s="146" t="str">
        <f>IF(Identificatiegegevens!$B101="","",SUMIF(Tabel2[Partnerorganisatie],Identificatiegegevens!$B101,Tabel2[Aanvaarde kost]))</f>
        <v/>
      </c>
      <c r="N101" s="146" t="str">
        <f>IF(Identificatiegegevens!$B101="","",Identificatiegegevens!$M101*0.15)</f>
        <v/>
      </c>
      <c r="O101" s="146" t="str">
        <f>IF(Identificatiegegevens!$B101="","",IF(OR(Identificatiegegevens!$D101="promotor",Identificatiegegevens!$D101="partner"),SUMIF(Tabel3[Opdrachtgevende Partnerorganisatie],Identificatiegegevens!$B101,Tabel3[Aanvaarde kost]),SUMIF(Tabel3[Naam leverancier of onderaannemer],Identificatiegegevens!$B101,Tabel3[Aanvaarde kost])))</f>
        <v/>
      </c>
      <c r="P101" s="146" t="str">
        <f>IF(Identificatiegegevens!$B101="","",IF(OR(Identificatiegegevens!$D101="promotor",Identificatiegegevens!$D101="partner"),SUMIF(Tabel4[Opdrachtgevende Partnerorganisatie],Identificatiegegevens!$B101,Tabel4[Aanvaarde kost]),SUMIF(Tabel4[Naam leverancier of onderaannemer],Identificatiegegevens!$B101,Tabel4[Aanvaarde kost])))</f>
        <v/>
      </c>
      <c r="Q101" s="146" t="str">
        <f>IF(Identificatiegegevens!$B101="","",IF(OR(Identificatiegegevens!$D101="promotor",Identificatiegegevens!$D101="partner"),SUMIF(Tabel5[Opdrachtgevende Partnerorganisatie],Identificatiegegevens!$B101,Tabel5[Aanvaarde kost]),SUMIF(Tabel5[Naam leverancier of onderaannemer],Identificatiegegevens!$B101,Tabel5[Aanvaarde kost])))</f>
        <v/>
      </c>
      <c r="R101" s="146" t="str">
        <f>IF(Identificatiegegevens!$B101="","",-SUMIF(Tabel6[Partnerorganisatie],Identificatiegegevens!$B101,Tabel6[Aanvaarde ontvangsten]))</f>
        <v/>
      </c>
      <c r="S101" s="143" t="str">
        <f>IF(Identificatiegegevens!$B101="","",SUM(Identificatiegegevens!$M101:$R101))</f>
        <v/>
      </c>
    </row>
    <row r="102" spans="1:19" ht="15.75" x14ac:dyDescent="0.25">
      <c r="A102" s="136" t="s">
        <v>107</v>
      </c>
      <c r="B102" s="149"/>
      <c r="C102" s="150"/>
      <c r="D102" s="150"/>
      <c r="E102" s="141" t="str" cm="1">
        <f t="array" ref="E102">IF(ISBLANK(Identificatiegegevens!$B102),"",_xlfn.TEXTJOIN("; ",TRUE,_xlfn.UNIQUE(IF(_xlfn.VSTACK(Tabel3[Naam leverancier of onderaannemer],Tabel4[Naam leverancier of onderaannemer],Tabel5[Naam leverancier of onderaannemer])=Identificatiegegevens!$B102,_xlfn.VSTACK(Tabel3[Opdrachtgevende Partnerorganisatie],Tabel4[Opdrachtgevende Partnerorganisatie],Tabel5[Opdrachtgevende Partnerorganisatie]),""))))</f>
        <v/>
      </c>
      <c r="F102" s="145" t="str">
        <f>IF(Identificatiegegevens!$B102="","",SUMIF(Tabel2[Partnerorganisatie],Identificatiegegevens!$B102,Tabel2[Totaal personeelskost]))</f>
        <v/>
      </c>
      <c r="G102" s="145" t="str">
        <f>IF(Identificatiegegevens!$B102="","",Identificatiegegevens!$F102*0.15)</f>
        <v/>
      </c>
      <c r="H102" s="145" t="str">
        <f>IF(Identificatiegegevens!$B102="","",IF(OR(Identificatiegegevens!$D102="promotor",Identificatiegegevens!$D102="partner"),SUMIF(Tabel3[Opdrachtgevende Partnerorganisatie],Identificatiegegevens!$B102,Tabel3[Totaal]),SUMIF(Tabel3[Naam leverancier of onderaannemer],Identificatiegegevens!$B102,Tabel3[Totaal])))</f>
        <v/>
      </c>
      <c r="I102" s="145" t="str">
        <f>IF(Identificatiegegevens!$B102="","",IF(OR(Identificatiegegevens!$D102="promotor",Identificatiegegevens!$D102="partner"),SUMIF(Tabel4[Opdrachtgevende Partnerorganisatie],Identificatiegegevens!$B102,Tabel4[Totaal]),SUMIF(Tabel4[Naam leverancier of onderaannemer],Identificatiegegevens!$B102,Tabel4[Totaal])))</f>
        <v/>
      </c>
      <c r="J102" s="145" t="str">
        <f>IF(Identificatiegegevens!$B102="","",IF(OR(Identificatiegegevens!$D102="promotor",Identificatiegegevens!$D102="partner"),SUMIF(Tabel5[Opdrachtgevende Partnerorganisatie],Identificatiegegevens!$B102,Tabel5[Totaal]),SUMIF(Tabel5[Naam leverancier of onderaannemer],Identificatiegegevens!$B102,Tabel5[Totaal])))</f>
        <v/>
      </c>
      <c r="K102" s="145" t="str">
        <f>IF(Identificatiegegevens!$B102="","",-SUMIF(Tabel6[Partnerorganisatie],Identificatiegegevens!$B102,Tabel6[Bedrag]))</f>
        <v/>
      </c>
      <c r="L102" s="143" t="str">
        <f>IF(Identificatiegegevens!$B102="","",SUM(Identificatiegegevens!$F102:$K102))</f>
        <v/>
      </c>
      <c r="M102" s="146" t="str">
        <f>IF(Identificatiegegevens!$B102="","",SUMIF(Tabel2[Partnerorganisatie],Identificatiegegevens!$B102,Tabel2[Aanvaarde kost]))</f>
        <v/>
      </c>
      <c r="N102" s="146" t="str">
        <f>IF(Identificatiegegevens!$B102="","",Identificatiegegevens!$M102*0.15)</f>
        <v/>
      </c>
      <c r="O102" s="146" t="str">
        <f>IF(Identificatiegegevens!$B102="","",IF(OR(Identificatiegegevens!$D102="promotor",Identificatiegegevens!$D102="partner"),SUMIF(Tabel3[Opdrachtgevende Partnerorganisatie],Identificatiegegevens!$B102,Tabel3[Aanvaarde kost]),SUMIF(Tabel3[Naam leverancier of onderaannemer],Identificatiegegevens!$B102,Tabel3[Aanvaarde kost])))</f>
        <v/>
      </c>
      <c r="P102" s="146" t="str">
        <f>IF(Identificatiegegevens!$B102="","",IF(OR(Identificatiegegevens!$D102="promotor",Identificatiegegevens!$D102="partner"),SUMIF(Tabel4[Opdrachtgevende Partnerorganisatie],Identificatiegegevens!$B102,Tabel4[Aanvaarde kost]),SUMIF(Tabel4[Naam leverancier of onderaannemer],Identificatiegegevens!$B102,Tabel4[Aanvaarde kost])))</f>
        <v/>
      </c>
      <c r="Q102" s="146" t="str">
        <f>IF(Identificatiegegevens!$B102="","",IF(OR(Identificatiegegevens!$D102="promotor",Identificatiegegevens!$D102="partner"),SUMIF(Tabel5[Opdrachtgevende Partnerorganisatie],Identificatiegegevens!$B102,Tabel5[Aanvaarde kost]),SUMIF(Tabel5[Naam leverancier of onderaannemer],Identificatiegegevens!$B102,Tabel5[Aanvaarde kost])))</f>
        <v/>
      </c>
      <c r="R102" s="146" t="str">
        <f>IF(Identificatiegegevens!$B102="","",-SUMIF(Tabel6[Partnerorganisatie],Identificatiegegevens!$B102,Tabel6[Aanvaarde ontvangsten]))</f>
        <v/>
      </c>
      <c r="S102" s="143" t="str">
        <f>IF(Identificatiegegevens!$B102="","",SUM(Identificatiegegevens!$M102:$R102))</f>
        <v/>
      </c>
    </row>
    <row r="103" spans="1:19" ht="15.75" x14ac:dyDescent="0.25">
      <c r="A103" s="136" t="s">
        <v>108</v>
      </c>
      <c r="B103" s="151"/>
      <c r="C103" s="152"/>
      <c r="D103" s="152"/>
      <c r="E103" s="141" t="str" cm="1">
        <f t="array" ref="E103">IF(ISBLANK(Identificatiegegevens!$B103),"",_xlfn.TEXTJOIN("; ",TRUE,_xlfn.UNIQUE(IF(_xlfn.VSTACK(Tabel3[Naam leverancier of onderaannemer],Tabel4[Naam leverancier of onderaannemer],Tabel5[Naam leverancier of onderaannemer])=Identificatiegegevens!$B103,_xlfn.VSTACK(Tabel3[Opdrachtgevende Partnerorganisatie],Tabel4[Opdrachtgevende Partnerorganisatie],Tabel5[Opdrachtgevende Partnerorganisatie]),""))))</f>
        <v/>
      </c>
      <c r="F103" s="145" t="str">
        <f>IF(Identificatiegegevens!$B103="","",SUMIF(Tabel2[Partnerorganisatie],Identificatiegegevens!$B103,Tabel2[Totaal personeelskost]))</f>
        <v/>
      </c>
      <c r="G103" s="145" t="str">
        <f>IF(Identificatiegegevens!$B103="","",Identificatiegegevens!$F103*0.15)</f>
        <v/>
      </c>
      <c r="H103" s="145" t="str">
        <f>IF(Identificatiegegevens!$B103="","",IF(OR(Identificatiegegevens!$D103="promotor",Identificatiegegevens!$D103="partner"),SUMIF(Tabel3[Opdrachtgevende Partnerorganisatie],Identificatiegegevens!$B103,Tabel3[Totaal]),SUMIF(Tabel3[Naam leverancier of onderaannemer],Identificatiegegevens!$B103,Tabel3[Totaal])))</f>
        <v/>
      </c>
      <c r="I103" s="145" t="str">
        <f>IF(Identificatiegegevens!$B103="","",IF(OR(Identificatiegegevens!$D103="promotor",Identificatiegegevens!$D103="partner"),SUMIF(Tabel4[Opdrachtgevende Partnerorganisatie],Identificatiegegevens!$B103,Tabel4[Totaal]),SUMIF(Tabel4[Naam leverancier of onderaannemer],Identificatiegegevens!$B103,Tabel4[Totaal])))</f>
        <v/>
      </c>
      <c r="J103" s="145" t="str">
        <f>IF(Identificatiegegevens!$B103="","",IF(OR(Identificatiegegevens!$D103="promotor",Identificatiegegevens!$D103="partner"),SUMIF(Tabel5[Opdrachtgevende Partnerorganisatie],Identificatiegegevens!$B103,Tabel5[Totaal]),SUMIF(Tabel5[Naam leverancier of onderaannemer],Identificatiegegevens!$B103,Tabel5[Totaal])))</f>
        <v/>
      </c>
      <c r="K103" s="145" t="str">
        <f>IF(Identificatiegegevens!$B103="","",-SUMIF(Tabel6[Partnerorganisatie],Identificatiegegevens!$B103,Tabel6[Bedrag]))</f>
        <v/>
      </c>
      <c r="L103" s="143" t="str">
        <f>IF(Identificatiegegevens!$B103="","",SUM(Identificatiegegevens!$F103:$K103))</f>
        <v/>
      </c>
      <c r="M103" s="146" t="str">
        <f>IF(Identificatiegegevens!$B103="","",SUMIF(Tabel2[Partnerorganisatie],Identificatiegegevens!$B103,Tabel2[Aanvaarde kost]))</f>
        <v/>
      </c>
      <c r="N103" s="146" t="str">
        <f>IF(Identificatiegegevens!$B103="","",Identificatiegegevens!$M103*0.15)</f>
        <v/>
      </c>
      <c r="O103" s="146" t="str">
        <f>IF(Identificatiegegevens!$B103="","",IF(OR(Identificatiegegevens!$D103="promotor",Identificatiegegevens!$D103="partner"),SUMIF(Tabel3[Opdrachtgevende Partnerorganisatie],Identificatiegegevens!$B103,Tabel3[Aanvaarde kost]),SUMIF(Tabel3[Naam leverancier of onderaannemer],Identificatiegegevens!$B103,Tabel3[Aanvaarde kost])))</f>
        <v/>
      </c>
      <c r="P103" s="146" t="str">
        <f>IF(Identificatiegegevens!$B103="","",IF(OR(Identificatiegegevens!$D103="promotor",Identificatiegegevens!$D103="partner"),SUMIF(Tabel4[Opdrachtgevende Partnerorganisatie],Identificatiegegevens!$B103,Tabel4[Aanvaarde kost]),SUMIF(Tabel4[Naam leverancier of onderaannemer],Identificatiegegevens!$B103,Tabel4[Aanvaarde kost])))</f>
        <v/>
      </c>
      <c r="Q103" s="146" t="str">
        <f>IF(Identificatiegegevens!$B103="","",IF(OR(Identificatiegegevens!$D103="promotor",Identificatiegegevens!$D103="partner"),SUMIF(Tabel5[Opdrachtgevende Partnerorganisatie],Identificatiegegevens!$B103,Tabel5[Aanvaarde kost]),SUMIF(Tabel5[Naam leverancier of onderaannemer],Identificatiegegevens!$B103,Tabel5[Aanvaarde kost])))</f>
        <v/>
      </c>
      <c r="R103" s="146" t="str">
        <f>IF(Identificatiegegevens!$B103="","",-SUMIF(Tabel6[Partnerorganisatie],Identificatiegegevens!$B103,Tabel6[Aanvaarde ontvangsten]))</f>
        <v/>
      </c>
      <c r="S103" s="143" t="str">
        <f>IF(Identificatiegegevens!$B103="","",SUM(Identificatiegegevens!$M103:$R103))</f>
        <v/>
      </c>
    </row>
    <row r="104" spans="1:19" ht="15.75" x14ac:dyDescent="0.25">
      <c r="A104" s="136" t="s">
        <v>109</v>
      </c>
      <c r="B104" s="149"/>
      <c r="C104" s="150"/>
      <c r="D104" s="150"/>
      <c r="E104" s="141" t="str" cm="1">
        <f t="array" ref="E104">IF(ISBLANK(Identificatiegegevens!$B104),"",_xlfn.TEXTJOIN("; ",TRUE,_xlfn.UNIQUE(IF(_xlfn.VSTACK(Tabel3[Naam leverancier of onderaannemer],Tabel4[Naam leverancier of onderaannemer],Tabel5[Naam leverancier of onderaannemer])=Identificatiegegevens!$B104,_xlfn.VSTACK(Tabel3[Opdrachtgevende Partnerorganisatie],Tabel4[Opdrachtgevende Partnerorganisatie],Tabel5[Opdrachtgevende Partnerorganisatie]),""))))</f>
        <v/>
      </c>
      <c r="F104" s="145" t="str">
        <f>IF(Identificatiegegevens!$B104="","",SUMIF(Tabel2[Partnerorganisatie],Identificatiegegevens!$B104,Tabel2[Totaal personeelskost]))</f>
        <v/>
      </c>
      <c r="G104" s="145" t="str">
        <f>IF(Identificatiegegevens!$B104="","",Identificatiegegevens!$F104*0.15)</f>
        <v/>
      </c>
      <c r="H104" s="145" t="str">
        <f>IF(Identificatiegegevens!$B104="","",IF(OR(Identificatiegegevens!$D104="promotor",Identificatiegegevens!$D104="partner"),SUMIF(Tabel3[Opdrachtgevende Partnerorganisatie],Identificatiegegevens!$B104,Tabel3[Totaal]),SUMIF(Tabel3[Naam leverancier of onderaannemer],Identificatiegegevens!$B104,Tabel3[Totaal])))</f>
        <v/>
      </c>
      <c r="I104" s="145" t="str">
        <f>IF(Identificatiegegevens!$B104="","",IF(OR(Identificatiegegevens!$D104="promotor",Identificatiegegevens!$D104="partner"),SUMIF(Tabel4[Opdrachtgevende Partnerorganisatie],Identificatiegegevens!$B104,Tabel4[Totaal]),SUMIF(Tabel4[Naam leverancier of onderaannemer],Identificatiegegevens!$B104,Tabel4[Totaal])))</f>
        <v/>
      </c>
      <c r="J104" s="145" t="str">
        <f>IF(Identificatiegegevens!$B104="","",IF(OR(Identificatiegegevens!$D104="promotor",Identificatiegegevens!$D104="partner"),SUMIF(Tabel5[Opdrachtgevende Partnerorganisatie],Identificatiegegevens!$B104,Tabel5[Totaal]),SUMIF(Tabel5[Naam leverancier of onderaannemer],Identificatiegegevens!$B104,Tabel5[Totaal])))</f>
        <v/>
      </c>
      <c r="K104" s="145" t="str">
        <f>IF(Identificatiegegevens!$B104="","",-SUMIF(Tabel6[Partnerorganisatie],Identificatiegegevens!$B104,Tabel6[Bedrag]))</f>
        <v/>
      </c>
      <c r="L104" s="143" t="str">
        <f>IF(Identificatiegegevens!$B104="","",SUM(Identificatiegegevens!$F104:$K104))</f>
        <v/>
      </c>
      <c r="M104" s="146" t="str">
        <f>IF(Identificatiegegevens!$B104="","",SUMIF(Tabel2[Partnerorganisatie],Identificatiegegevens!$B104,Tabel2[Aanvaarde kost]))</f>
        <v/>
      </c>
      <c r="N104" s="146" t="str">
        <f>IF(Identificatiegegevens!$B104="","",Identificatiegegevens!$M104*0.15)</f>
        <v/>
      </c>
      <c r="O104" s="146" t="str">
        <f>IF(Identificatiegegevens!$B104="","",IF(OR(Identificatiegegevens!$D104="promotor",Identificatiegegevens!$D104="partner"),SUMIF(Tabel3[Opdrachtgevende Partnerorganisatie],Identificatiegegevens!$B104,Tabel3[Aanvaarde kost]),SUMIF(Tabel3[Naam leverancier of onderaannemer],Identificatiegegevens!$B104,Tabel3[Aanvaarde kost])))</f>
        <v/>
      </c>
      <c r="P104" s="146" t="str">
        <f>IF(Identificatiegegevens!$B104="","",IF(OR(Identificatiegegevens!$D104="promotor",Identificatiegegevens!$D104="partner"),SUMIF(Tabel4[Opdrachtgevende Partnerorganisatie],Identificatiegegevens!$B104,Tabel4[Aanvaarde kost]),SUMIF(Tabel4[Naam leverancier of onderaannemer],Identificatiegegevens!$B104,Tabel4[Aanvaarde kost])))</f>
        <v/>
      </c>
      <c r="Q104" s="146" t="str">
        <f>IF(Identificatiegegevens!$B104="","",IF(OR(Identificatiegegevens!$D104="promotor",Identificatiegegevens!$D104="partner"),SUMIF(Tabel5[Opdrachtgevende Partnerorganisatie],Identificatiegegevens!$B104,Tabel5[Aanvaarde kost]),SUMIF(Tabel5[Naam leverancier of onderaannemer],Identificatiegegevens!$B104,Tabel5[Aanvaarde kost])))</f>
        <v/>
      </c>
      <c r="R104" s="146" t="str">
        <f>IF(Identificatiegegevens!$B104="","",-SUMIF(Tabel6[Partnerorganisatie],Identificatiegegevens!$B104,Tabel6[Aanvaarde ontvangsten]))</f>
        <v/>
      </c>
      <c r="S104" s="143" t="str">
        <f>IF(Identificatiegegevens!$B104="","",SUM(Identificatiegegevens!$M104:$R104))</f>
        <v/>
      </c>
    </row>
    <row r="105" spans="1:19" ht="15.75" x14ac:dyDescent="0.25">
      <c r="A105" s="136" t="s">
        <v>110</v>
      </c>
      <c r="B105" s="151"/>
      <c r="C105" s="152"/>
      <c r="D105" s="152"/>
      <c r="E105" s="141" t="str" cm="1">
        <f t="array" ref="E105">IF(ISBLANK(Identificatiegegevens!$B105),"",_xlfn.TEXTJOIN("; ",TRUE,_xlfn.UNIQUE(IF(_xlfn.VSTACK(Tabel3[Naam leverancier of onderaannemer],Tabel4[Naam leverancier of onderaannemer],Tabel5[Naam leverancier of onderaannemer])=Identificatiegegevens!$B105,_xlfn.VSTACK(Tabel3[Opdrachtgevende Partnerorganisatie],Tabel4[Opdrachtgevende Partnerorganisatie],Tabel5[Opdrachtgevende Partnerorganisatie]),""))))</f>
        <v/>
      </c>
      <c r="F105" s="145" t="str">
        <f>IF(Identificatiegegevens!$B105="","",SUMIF(Tabel2[Partnerorganisatie],Identificatiegegevens!$B105,Tabel2[Totaal personeelskost]))</f>
        <v/>
      </c>
      <c r="G105" s="145" t="str">
        <f>IF(Identificatiegegevens!$B105="","",Identificatiegegevens!$F105*0.15)</f>
        <v/>
      </c>
      <c r="H105" s="145" t="str">
        <f>IF(Identificatiegegevens!$B105="","",IF(OR(Identificatiegegevens!$D105="promotor",Identificatiegegevens!$D105="partner"),SUMIF(Tabel3[Opdrachtgevende Partnerorganisatie],Identificatiegegevens!$B105,Tabel3[Totaal]),SUMIF(Tabel3[Naam leverancier of onderaannemer],Identificatiegegevens!$B105,Tabel3[Totaal])))</f>
        <v/>
      </c>
      <c r="I105" s="145" t="str">
        <f>IF(Identificatiegegevens!$B105="","",IF(OR(Identificatiegegevens!$D105="promotor",Identificatiegegevens!$D105="partner"),SUMIF(Tabel4[Opdrachtgevende Partnerorganisatie],Identificatiegegevens!$B105,Tabel4[Totaal]),SUMIF(Tabel4[Naam leverancier of onderaannemer],Identificatiegegevens!$B105,Tabel4[Totaal])))</f>
        <v/>
      </c>
      <c r="J105" s="145" t="str">
        <f>IF(Identificatiegegevens!$B105="","",IF(OR(Identificatiegegevens!$D105="promotor",Identificatiegegevens!$D105="partner"),SUMIF(Tabel5[Opdrachtgevende Partnerorganisatie],Identificatiegegevens!$B105,Tabel5[Totaal]),SUMIF(Tabel5[Naam leverancier of onderaannemer],Identificatiegegevens!$B105,Tabel5[Totaal])))</f>
        <v/>
      </c>
      <c r="K105" s="145" t="str">
        <f>IF(Identificatiegegevens!$B105="","",-SUMIF(Tabel6[Partnerorganisatie],Identificatiegegevens!$B105,Tabel6[Bedrag]))</f>
        <v/>
      </c>
      <c r="L105" s="143" t="str">
        <f>IF(Identificatiegegevens!$B105="","",SUM(Identificatiegegevens!$F105:$K105))</f>
        <v/>
      </c>
      <c r="M105" s="146" t="str">
        <f>IF(Identificatiegegevens!$B105="","",SUMIF(Tabel2[Partnerorganisatie],Identificatiegegevens!$B105,Tabel2[Aanvaarde kost]))</f>
        <v/>
      </c>
      <c r="N105" s="146" t="str">
        <f>IF(Identificatiegegevens!$B105="","",Identificatiegegevens!$M105*0.15)</f>
        <v/>
      </c>
      <c r="O105" s="146" t="str">
        <f>IF(Identificatiegegevens!$B105="","",IF(OR(Identificatiegegevens!$D105="promotor",Identificatiegegevens!$D105="partner"),SUMIF(Tabel3[Opdrachtgevende Partnerorganisatie],Identificatiegegevens!$B105,Tabel3[Aanvaarde kost]),SUMIF(Tabel3[Naam leverancier of onderaannemer],Identificatiegegevens!$B105,Tabel3[Aanvaarde kost])))</f>
        <v/>
      </c>
      <c r="P105" s="146" t="str">
        <f>IF(Identificatiegegevens!$B105="","",IF(OR(Identificatiegegevens!$D105="promotor",Identificatiegegevens!$D105="partner"),SUMIF(Tabel4[Opdrachtgevende Partnerorganisatie],Identificatiegegevens!$B105,Tabel4[Aanvaarde kost]),SUMIF(Tabel4[Naam leverancier of onderaannemer],Identificatiegegevens!$B105,Tabel4[Aanvaarde kost])))</f>
        <v/>
      </c>
      <c r="Q105" s="146" t="str">
        <f>IF(Identificatiegegevens!$B105="","",IF(OR(Identificatiegegevens!$D105="promotor",Identificatiegegevens!$D105="partner"),SUMIF(Tabel5[Opdrachtgevende Partnerorganisatie],Identificatiegegevens!$B105,Tabel5[Aanvaarde kost]),SUMIF(Tabel5[Naam leverancier of onderaannemer],Identificatiegegevens!$B105,Tabel5[Aanvaarde kost])))</f>
        <v/>
      </c>
      <c r="R105" s="146" t="str">
        <f>IF(Identificatiegegevens!$B105="","",-SUMIF(Tabel6[Partnerorganisatie],Identificatiegegevens!$B105,Tabel6[Aanvaarde ontvangsten]))</f>
        <v/>
      </c>
      <c r="S105" s="143" t="str">
        <f>IF(Identificatiegegevens!$B105="","",SUM(Identificatiegegevens!$M105:$R105))</f>
        <v/>
      </c>
    </row>
    <row r="106" spans="1:19" ht="15.75" x14ac:dyDescent="0.25">
      <c r="A106" s="136" t="s">
        <v>111</v>
      </c>
      <c r="B106" s="149"/>
      <c r="C106" s="150"/>
      <c r="D106" s="150"/>
      <c r="E106" s="141" t="str" cm="1">
        <f t="array" ref="E106">IF(ISBLANK(Identificatiegegevens!$B106),"",_xlfn.TEXTJOIN("; ",TRUE,_xlfn.UNIQUE(IF(_xlfn.VSTACK(Tabel3[Naam leverancier of onderaannemer],Tabel4[Naam leverancier of onderaannemer],Tabel5[Naam leverancier of onderaannemer])=Identificatiegegevens!$B106,_xlfn.VSTACK(Tabel3[Opdrachtgevende Partnerorganisatie],Tabel4[Opdrachtgevende Partnerorganisatie],Tabel5[Opdrachtgevende Partnerorganisatie]),""))))</f>
        <v/>
      </c>
      <c r="F106" s="145" t="str">
        <f>IF(Identificatiegegevens!$B106="","",SUMIF(Tabel2[Partnerorganisatie],Identificatiegegevens!$B106,Tabel2[Totaal personeelskost]))</f>
        <v/>
      </c>
      <c r="G106" s="145" t="str">
        <f>IF(Identificatiegegevens!$B106="","",Identificatiegegevens!$F106*0.15)</f>
        <v/>
      </c>
      <c r="H106" s="145" t="str">
        <f>IF(Identificatiegegevens!$B106="","",IF(OR(Identificatiegegevens!$D106="promotor",Identificatiegegevens!$D106="partner"),SUMIF(Tabel3[Opdrachtgevende Partnerorganisatie],Identificatiegegevens!$B106,Tabel3[Totaal]),SUMIF(Tabel3[Naam leverancier of onderaannemer],Identificatiegegevens!$B106,Tabel3[Totaal])))</f>
        <v/>
      </c>
      <c r="I106" s="145" t="str">
        <f>IF(Identificatiegegevens!$B106="","",IF(OR(Identificatiegegevens!$D106="promotor",Identificatiegegevens!$D106="partner"),SUMIF(Tabel4[Opdrachtgevende Partnerorganisatie],Identificatiegegevens!$B106,Tabel4[Totaal]),SUMIF(Tabel4[Naam leverancier of onderaannemer],Identificatiegegevens!$B106,Tabel4[Totaal])))</f>
        <v/>
      </c>
      <c r="J106" s="145" t="str">
        <f>IF(Identificatiegegevens!$B106="","",IF(OR(Identificatiegegevens!$D106="promotor",Identificatiegegevens!$D106="partner"),SUMIF(Tabel5[Opdrachtgevende Partnerorganisatie],Identificatiegegevens!$B106,Tabel5[Totaal]),SUMIF(Tabel5[Naam leverancier of onderaannemer],Identificatiegegevens!$B106,Tabel5[Totaal])))</f>
        <v/>
      </c>
      <c r="K106" s="145" t="str">
        <f>IF(Identificatiegegevens!$B106="","",-SUMIF(Tabel6[Partnerorganisatie],Identificatiegegevens!$B106,Tabel6[Bedrag]))</f>
        <v/>
      </c>
      <c r="L106" s="143" t="str">
        <f>IF(Identificatiegegevens!$B106="","",SUM(Identificatiegegevens!$F106:$K106))</f>
        <v/>
      </c>
      <c r="M106" s="146" t="str">
        <f>IF(Identificatiegegevens!$B106="","",SUMIF(Tabel2[Partnerorganisatie],Identificatiegegevens!$B106,Tabel2[Aanvaarde kost]))</f>
        <v/>
      </c>
      <c r="N106" s="146" t="str">
        <f>IF(Identificatiegegevens!$B106="","",Identificatiegegevens!$M106*0.15)</f>
        <v/>
      </c>
      <c r="O106" s="146" t="str">
        <f>IF(Identificatiegegevens!$B106="","",IF(OR(Identificatiegegevens!$D106="promotor",Identificatiegegevens!$D106="partner"),SUMIF(Tabel3[Opdrachtgevende Partnerorganisatie],Identificatiegegevens!$B106,Tabel3[Aanvaarde kost]),SUMIF(Tabel3[Naam leverancier of onderaannemer],Identificatiegegevens!$B106,Tabel3[Aanvaarde kost])))</f>
        <v/>
      </c>
      <c r="P106" s="146" t="str">
        <f>IF(Identificatiegegevens!$B106="","",IF(OR(Identificatiegegevens!$D106="promotor",Identificatiegegevens!$D106="partner"),SUMIF(Tabel4[Opdrachtgevende Partnerorganisatie],Identificatiegegevens!$B106,Tabel4[Aanvaarde kost]),SUMIF(Tabel4[Naam leverancier of onderaannemer],Identificatiegegevens!$B106,Tabel4[Aanvaarde kost])))</f>
        <v/>
      </c>
      <c r="Q106" s="146" t="str">
        <f>IF(Identificatiegegevens!$B106="","",IF(OR(Identificatiegegevens!$D106="promotor",Identificatiegegevens!$D106="partner"),SUMIF(Tabel5[Opdrachtgevende Partnerorganisatie],Identificatiegegevens!$B106,Tabel5[Aanvaarde kost]),SUMIF(Tabel5[Naam leverancier of onderaannemer],Identificatiegegevens!$B106,Tabel5[Aanvaarde kost])))</f>
        <v/>
      </c>
      <c r="R106" s="146" t="str">
        <f>IF(Identificatiegegevens!$B106="","",-SUMIF(Tabel6[Partnerorganisatie],Identificatiegegevens!$B106,Tabel6[Aanvaarde ontvangsten]))</f>
        <v/>
      </c>
      <c r="S106" s="143" t="str">
        <f>IF(Identificatiegegevens!$B106="","",SUM(Identificatiegegevens!$M106:$R106))</f>
        <v/>
      </c>
    </row>
    <row r="107" spans="1:19" ht="15.75" x14ac:dyDescent="0.25">
      <c r="A107" s="136" t="s">
        <v>112</v>
      </c>
      <c r="B107" s="151"/>
      <c r="C107" s="152"/>
      <c r="D107" s="152"/>
      <c r="E107" s="141" t="str" cm="1">
        <f t="array" ref="E107">IF(ISBLANK(Identificatiegegevens!$B107),"",_xlfn.TEXTJOIN("; ",TRUE,_xlfn.UNIQUE(IF(_xlfn.VSTACK(Tabel3[Naam leverancier of onderaannemer],Tabel4[Naam leverancier of onderaannemer],Tabel5[Naam leverancier of onderaannemer])=Identificatiegegevens!$B107,_xlfn.VSTACK(Tabel3[Opdrachtgevende Partnerorganisatie],Tabel4[Opdrachtgevende Partnerorganisatie],Tabel5[Opdrachtgevende Partnerorganisatie]),""))))</f>
        <v/>
      </c>
      <c r="F107" s="145" t="str">
        <f>IF(Identificatiegegevens!$B107="","",SUMIF(Tabel2[Partnerorganisatie],Identificatiegegevens!$B107,Tabel2[Totaal personeelskost]))</f>
        <v/>
      </c>
      <c r="G107" s="145" t="str">
        <f>IF(Identificatiegegevens!$B107="","",Identificatiegegevens!$F107*0.15)</f>
        <v/>
      </c>
      <c r="H107" s="145" t="str">
        <f>IF(Identificatiegegevens!$B107="","",IF(OR(Identificatiegegevens!$D107="promotor",Identificatiegegevens!$D107="partner"),SUMIF(Tabel3[Opdrachtgevende Partnerorganisatie],Identificatiegegevens!$B107,Tabel3[Totaal]),SUMIF(Tabel3[Naam leverancier of onderaannemer],Identificatiegegevens!$B107,Tabel3[Totaal])))</f>
        <v/>
      </c>
      <c r="I107" s="145" t="str">
        <f>IF(Identificatiegegevens!$B107="","",IF(OR(Identificatiegegevens!$D107="promotor",Identificatiegegevens!$D107="partner"),SUMIF(Tabel4[Opdrachtgevende Partnerorganisatie],Identificatiegegevens!$B107,Tabel4[Totaal]),SUMIF(Tabel4[Naam leverancier of onderaannemer],Identificatiegegevens!$B107,Tabel4[Totaal])))</f>
        <v/>
      </c>
      <c r="J107" s="145" t="str">
        <f>IF(Identificatiegegevens!$B107="","",IF(OR(Identificatiegegevens!$D107="promotor",Identificatiegegevens!$D107="partner"),SUMIF(Tabel5[Opdrachtgevende Partnerorganisatie],Identificatiegegevens!$B107,Tabel5[Totaal]),SUMIF(Tabel5[Naam leverancier of onderaannemer],Identificatiegegevens!$B107,Tabel5[Totaal])))</f>
        <v/>
      </c>
      <c r="K107" s="145" t="str">
        <f>IF(Identificatiegegevens!$B107="","",-SUMIF(Tabel6[Partnerorganisatie],Identificatiegegevens!$B107,Tabel6[Bedrag]))</f>
        <v/>
      </c>
      <c r="L107" s="143" t="str">
        <f>IF(Identificatiegegevens!$B107="","",SUM(Identificatiegegevens!$F107:$K107))</f>
        <v/>
      </c>
      <c r="M107" s="146" t="str">
        <f>IF(Identificatiegegevens!$B107="","",SUMIF(Tabel2[Partnerorganisatie],Identificatiegegevens!$B107,Tabel2[Aanvaarde kost]))</f>
        <v/>
      </c>
      <c r="N107" s="146" t="str">
        <f>IF(Identificatiegegevens!$B107="","",Identificatiegegevens!$M107*0.15)</f>
        <v/>
      </c>
      <c r="O107" s="146" t="str">
        <f>IF(Identificatiegegevens!$B107="","",IF(OR(Identificatiegegevens!$D107="promotor",Identificatiegegevens!$D107="partner"),SUMIF(Tabel3[Opdrachtgevende Partnerorganisatie],Identificatiegegevens!$B107,Tabel3[Aanvaarde kost]),SUMIF(Tabel3[Naam leverancier of onderaannemer],Identificatiegegevens!$B107,Tabel3[Aanvaarde kost])))</f>
        <v/>
      </c>
      <c r="P107" s="146" t="str">
        <f>IF(Identificatiegegevens!$B107="","",IF(OR(Identificatiegegevens!$D107="promotor",Identificatiegegevens!$D107="partner"),SUMIF(Tabel4[Opdrachtgevende Partnerorganisatie],Identificatiegegevens!$B107,Tabel4[Aanvaarde kost]),SUMIF(Tabel4[Naam leverancier of onderaannemer],Identificatiegegevens!$B107,Tabel4[Aanvaarde kost])))</f>
        <v/>
      </c>
      <c r="Q107" s="146" t="str">
        <f>IF(Identificatiegegevens!$B107="","",IF(OR(Identificatiegegevens!$D107="promotor",Identificatiegegevens!$D107="partner"),SUMIF(Tabel5[Opdrachtgevende Partnerorganisatie],Identificatiegegevens!$B107,Tabel5[Aanvaarde kost]),SUMIF(Tabel5[Naam leverancier of onderaannemer],Identificatiegegevens!$B107,Tabel5[Aanvaarde kost])))</f>
        <v/>
      </c>
      <c r="R107" s="146" t="str">
        <f>IF(Identificatiegegevens!$B107="","",-SUMIF(Tabel6[Partnerorganisatie],Identificatiegegevens!$B107,Tabel6[Aanvaarde ontvangsten]))</f>
        <v/>
      </c>
      <c r="S107" s="143" t="str">
        <f>IF(Identificatiegegevens!$B107="","",SUM(Identificatiegegevens!$M107:$R107))</f>
        <v/>
      </c>
    </row>
    <row r="108" spans="1:19" ht="15.75" x14ac:dyDescent="0.25">
      <c r="A108" s="136" t="s">
        <v>113</v>
      </c>
      <c r="B108" s="149"/>
      <c r="C108" s="150"/>
      <c r="D108" s="150"/>
      <c r="E108" s="141" t="str" cm="1">
        <f t="array" ref="E108">IF(ISBLANK(Identificatiegegevens!$B108),"",_xlfn.TEXTJOIN("; ",TRUE,_xlfn.UNIQUE(IF(_xlfn.VSTACK(Tabel3[Naam leverancier of onderaannemer],Tabel4[Naam leverancier of onderaannemer],Tabel5[Naam leverancier of onderaannemer])=Identificatiegegevens!$B108,_xlfn.VSTACK(Tabel3[Opdrachtgevende Partnerorganisatie],Tabel4[Opdrachtgevende Partnerorganisatie],Tabel5[Opdrachtgevende Partnerorganisatie]),""))))</f>
        <v/>
      </c>
      <c r="F108" s="145" t="str">
        <f>IF(Identificatiegegevens!$B108="","",SUMIF(Tabel2[Partnerorganisatie],Identificatiegegevens!$B108,Tabel2[Totaal personeelskost]))</f>
        <v/>
      </c>
      <c r="G108" s="145" t="str">
        <f>IF(Identificatiegegevens!$B108="","",Identificatiegegevens!$F108*0.15)</f>
        <v/>
      </c>
      <c r="H108" s="145" t="str">
        <f>IF(Identificatiegegevens!$B108="","",IF(OR(Identificatiegegevens!$D108="promotor",Identificatiegegevens!$D108="partner"),SUMIF(Tabel3[Opdrachtgevende Partnerorganisatie],Identificatiegegevens!$B108,Tabel3[Totaal]),SUMIF(Tabel3[Naam leverancier of onderaannemer],Identificatiegegevens!$B108,Tabel3[Totaal])))</f>
        <v/>
      </c>
      <c r="I108" s="145" t="str">
        <f>IF(Identificatiegegevens!$B108="","",IF(OR(Identificatiegegevens!$D108="promotor",Identificatiegegevens!$D108="partner"),SUMIF(Tabel4[Opdrachtgevende Partnerorganisatie],Identificatiegegevens!$B108,Tabel4[Totaal]),SUMIF(Tabel4[Naam leverancier of onderaannemer],Identificatiegegevens!$B108,Tabel4[Totaal])))</f>
        <v/>
      </c>
      <c r="J108" s="145" t="str">
        <f>IF(Identificatiegegevens!$B108="","",IF(OR(Identificatiegegevens!$D108="promotor",Identificatiegegevens!$D108="partner"),SUMIF(Tabel5[Opdrachtgevende Partnerorganisatie],Identificatiegegevens!$B108,Tabel5[Totaal]),SUMIF(Tabel5[Naam leverancier of onderaannemer],Identificatiegegevens!$B108,Tabel5[Totaal])))</f>
        <v/>
      </c>
      <c r="K108" s="145" t="str">
        <f>IF(Identificatiegegevens!$B108="","",-SUMIF(Tabel6[Partnerorganisatie],Identificatiegegevens!$B108,Tabel6[Bedrag]))</f>
        <v/>
      </c>
      <c r="L108" s="143" t="str">
        <f>IF(Identificatiegegevens!$B108="","",SUM(Identificatiegegevens!$F108:$K108))</f>
        <v/>
      </c>
      <c r="M108" s="146" t="str">
        <f>IF(Identificatiegegevens!$B108="","",SUMIF(Tabel2[Partnerorganisatie],Identificatiegegevens!$B108,Tabel2[Aanvaarde kost]))</f>
        <v/>
      </c>
      <c r="N108" s="146" t="str">
        <f>IF(Identificatiegegevens!$B108="","",Identificatiegegevens!$M108*0.15)</f>
        <v/>
      </c>
      <c r="O108" s="146" t="str">
        <f>IF(Identificatiegegevens!$B108="","",IF(OR(Identificatiegegevens!$D108="promotor",Identificatiegegevens!$D108="partner"),SUMIF(Tabel3[Opdrachtgevende Partnerorganisatie],Identificatiegegevens!$B108,Tabel3[Aanvaarde kost]),SUMIF(Tabel3[Naam leverancier of onderaannemer],Identificatiegegevens!$B108,Tabel3[Aanvaarde kost])))</f>
        <v/>
      </c>
      <c r="P108" s="146" t="str">
        <f>IF(Identificatiegegevens!$B108="","",IF(OR(Identificatiegegevens!$D108="promotor",Identificatiegegevens!$D108="partner"),SUMIF(Tabel4[Opdrachtgevende Partnerorganisatie],Identificatiegegevens!$B108,Tabel4[Aanvaarde kost]),SUMIF(Tabel4[Naam leverancier of onderaannemer],Identificatiegegevens!$B108,Tabel4[Aanvaarde kost])))</f>
        <v/>
      </c>
      <c r="Q108" s="146" t="str">
        <f>IF(Identificatiegegevens!$B108="","",IF(OR(Identificatiegegevens!$D108="promotor",Identificatiegegevens!$D108="partner"),SUMIF(Tabel5[Opdrachtgevende Partnerorganisatie],Identificatiegegevens!$B108,Tabel5[Aanvaarde kost]),SUMIF(Tabel5[Naam leverancier of onderaannemer],Identificatiegegevens!$B108,Tabel5[Aanvaarde kost])))</f>
        <v/>
      </c>
      <c r="R108" s="146" t="str">
        <f>IF(Identificatiegegevens!$B108="","",-SUMIF(Tabel6[Partnerorganisatie],Identificatiegegevens!$B108,Tabel6[Aanvaarde ontvangsten]))</f>
        <v/>
      </c>
      <c r="S108" s="143" t="str">
        <f>IF(Identificatiegegevens!$B108="","",SUM(Identificatiegegevens!$M108:$R108))</f>
        <v/>
      </c>
    </row>
    <row r="109" spans="1:19" ht="15.75" x14ac:dyDescent="0.25">
      <c r="A109" s="136" t="s">
        <v>114</v>
      </c>
      <c r="B109" s="151"/>
      <c r="C109" s="152"/>
      <c r="D109" s="152"/>
      <c r="E109" s="141" t="str" cm="1">
        <f t="array" ref="E109">IF(ISBLANK(Identificatiegegevens!$B109),"",_xlfn.TEXTJOIN("; ",TRUE,_xlfn.UNIQUE(IF(_xlfn.VSTACK(Tabel3[Naam leverancier of onderaannemer],Tabel4[Naam leverancier of onderaannemer],Tabel5[Naam leverancier of onderaannemer])=Identificatiegegevens!$B109,_xlfn.VSTACK(Tabel3[Opdrachtgevende Partnerorganisatie],Tabel4[Opdrachtgevende Partnerorganisatie],Tabel5[Opdrachtgevende Partnerorganisatie]),""))))</f>
        <v/>
      </c>
      <c r="F109" s="145" t="str">
        <f>IF(Identificatiegegevens!$B109="","",SUMIF(Tabel2[Partnerorganisatie],Identificatiegegevens!$B109,Tabel2[Totaal personeelskost]))</f>
        <v/>
      </c>
      <c r="G109" s="145" t="str">
        <f>IF(Identificatiegegevens!$B109="","",Identificatiegegevens!$F109*0.15)</f>
        <v/>
      </c>
      <c r="H109" s="145" t="str">
        <f>IF(Identificatiegegevens!$B109="","",IF(OR(Identificatiegegevens!$D109="promotor",Identificatiegegevens!$D109="partner"),SUMIF(Tabel3[Opdrachtgevende Partnerorganisatie],Identificatiegegevens!$B109,Tabel3[Totaal]),SUMIF(Tabel3[Naam leverancier of onderaannemer],Identificatiegegevens!$B109,Tabel3[Totaal])))</f>
        <v/>
      </c>
      <c r="I109" s="145" t="str">
        <f>IF(Identificatiegegevens!$B109="","",IF(OR(Identificatiegegevens!$D109="promotor",Identificatiegegevens!$D109="partner"),SUMIF(Tabel4[Opdrachtgevende Partnerorganisatie],Identificatiegegevens!$B109,Tabel4[Totaal]),SUMIF(Tabel4[Naam leverancier of onderaannemer],Identificatiegegevens!$B109,Tabel4[Totaal])))</f>
        <v/>
      </c>
      <c r="J109" s="145" t="str">
        <f>IF(Identificatiegegevens!$B109="","",IF(OR(Identificatiegegevens!$D109="promotor",Identificatiegegevens!$D109="partner"),SUMIF(Tabel5[Opdrachtgevende Partnerorganisatie],Identificatiegegevens!$B109,Tabel5[Totaal]),SUMIF(Tabel5[Naam leverancier of onderaannemer],Identificatiegegevens!$B109,Tabel5[Totaal])))</f>
        <v/>
      </c>
      <c r="K109" s="145" t="str">
        <f>IF(Identificatiegegevens!$B109="","",-SUMIF(Tabel6[Partnerorganisatie],Identificatiegegevens!$B109,Tabel6[Bedrag]))</f>
        <v/>
      </c>
      <c r="L109" s="143" t="str">
        <f>IF(Identificatiegegevens!$B109="","",SUM(Identificatiegegevens!$F109:$K109))</f>
        <v/>
      </c>
      <c r="M109" s="146" t="str">
        <f>IF(Identificatiegegevens!$B109="","",SUMIF(Tabel2[Partnerorganisatie],Identificatiegegevens!$B109,Tabel2[Aanvaarde kost]))</f>
        <v/>
      </c>
      <c r="N109" s="146" t="str">
        <f>IF(Identificatiegegevens!$B109="","",Identificatiegegevens!$M109*0.15)</f>
        <v/>
      </c>
      <c r="O109" s="146" t="str">
        <f>IF(Identificatiegegevens!$B109="","",IF(OR(Identificatiegegevens!$D109="promotor",Identificatiegegevens!$D109="partner"),SUMIF(Tabel3[Opdrachtgevende Partnerorganisatie],Identificatiegegevens!$B109,Tabel3[Aanvaarde kost]),SUMIF(Tabel3[Naam leverancier of onderaannemer],Identificatiegegevens!$B109,Tabel3[Aanvaarde kost])))</f>
        <v/>
      </c>
      <c r="P109" s="146" t="str">
        <f>IF(Identificatiegegevens!$B109="","",IF(OR(Identificatiegegevens!$D109="promotor",Identificatiegegevens!$D109="partner"),SUMIF(Tabel4[Opdrachtgevende Partnerorganisatie],Identificatiegegevens!$B109,Tabel4[Aanvaarde kost]),SUMIF(Tabel4[Naam leverancier of onderaannemer],Identificatiegegevens!$B109,Tabel4[Aanvaarde kost])))</f>
        <v/>
      </c>
      <c r="Q109" s="146" t="str">
        <f>IF(Identificatiegegevens!$B109="","",IF(OR(Identificatiegegevens!$D109="promotor",Identificatiegegevens!$D109="partner"),SUMIF(Tabel5[Opdrachtgevende Partnerorganisatie],Identificatiegegevens!$B109,Tabel5[Aanvaarde kost]),SUMIF(Tabel5[Naam leverancier of onderaannemer],Identificatiegegevens!$B109,Tabel5[Aanvaarde kost])))</f>
        <v/>
      </c>
      <c r="R109" s="146" t="str">
        <f>IF(Identificatiegegevens!$B109="","",-SUMIF(Tabel6[Partnerorganisatie],Identificatiegegevens!$B109,Tabel6[Aanvaarde ontvangsten]))</f>
        <v/>
      </c>
      <c r="S109" s="143" t="str">
        <f>IF(Identificatiegegevens!$B109="","",SUM(Identificatiegegevens!$M109:$R109))</f>
        <v/>
      </c>
    </row>
    <row r="110" spans="1:19" ht="15.75" x14ac:dyDescent="0.25">
      <c r="A110" s="136" t="s">
        <v>115</v>
      </c>
      <c r="B110" s="149"/>
      <c r="C110" s="150"/>
      <c r="D110" s="150"/>
      <c r="E110" s="141" t="str" cm="1">
        <f t="array" ref="E110">IF(ISBLANK(Identificatiegegevens!$B110),"",_xlfn.TEXTJOIN("; ",TRUE,_xlfn.UNIQUE(IF(_xlfn.VSTACK(Tabel3[Naam leverancier of onderaannemer],Tabel4[Naam leverancier of onderaannemer],Tabel5[Naam leverancier of onderaannemer])=Identificatiegegevens!$B110,_xlfn.VSTACK(Tabel3[Opdrachtgevende Partnerorganisatie],Tabel4[Opdrachtgevende Partnerorganisatie],Tabel5[Opdrachtgevende Partnerorganisatie]),""))))</f>
        <v/>
      </c>
      <c r="F110" s="145" t="str">
        <f>IF(Identificatiegegevens!$B110="","",SUMIF(Tabel2[Partnerorganisatie],Identificatiegegevens!$B110,Tabel2[Totaal personeelskost]))</f>
        <v/>
      </c>
      <c r="G110" s="145" t="str">
        <f>IF(Identificatiegegevens!$B110="","",Identificatiegegevens!$F110*0.15)</f>
        <v/>
      </c>
      <c r="H110" s="145" t="str">
        <f>IF(Identificatiegegevens!$B110="","",IF(OR(Identificatiegegevens!$D110="promotor",Identificatiegegevens!$D110="partner"),SUMIF(Tabel3[Opdrachtgevende Partnerorganisatie],Identificatiegegevens!$B110,Tabel3[Totaal]),SUMIF(Tabel3[Naam leverancier of onderaannemer],Identificatiegegevens!$B110,Tabel3[Totaal])))</f>
        <v/>
      </c>
      <c r="I110" s="145" t="str">
        <f>IF(Identificatiegegevens!$B110="","",IF(OR(Identificatiegegevens!$D110="promotor",Identificatiegegevens!$D110="partner"),SUMIF(Tabel4[Opdrachtgevende Partnerorganisatie],Identificatiegegevens!$B110,Tabel4[Totaal]),SUMIF(Tabel4[Naam leverancier of onderaannemer],Identificatiegegevens!$B110,Tabel4[Totaal])))</f>
        <v/>
      </c>
      <c r="J110" s="145" t="str">
        <f>IF(Identificatiegegevens!$B110="","",IF(OR(Identificatiegegevens!$D110="promotor",Identificatiegegevens!$D110="partner"),SUMIF(Tabel5[Opdrachtgevende Partnerorganisatie],Identificatiegegevens!$B110,Tabel5[Totaal]),SUMIF(Tabel5[Naam leverancier of onderaannemer],Identificatiegegevens!$B110,Tabel5[Totaal])))</f>
        <v/>
      </c>
      <c r="K110" s="145" t="str">
        <f>IF(Identificatiegegevens!$B110="","",-SUMIF(Tabel6[Partnerorganisatie],Identificatiegegevens!$B110,Tabel6[Bedrag]))</f>
        <v/>
      </c>
      <c r="L110" s="143" t="str">
        <f>IF(Identificatiegegevens!$B110="","",SUM(Identificatiegegevens!$F110:$K110))</f>
        <v/>
      </c>
      <c r="M110" s="146" t="str">
        <f>IF(Identificatiegegevens!$B110="","",SUMIF(Tabel2[Partnerorganisatie],Identificatiegegevens!$B110,Tabel2[Aanvaarde kost]))</f>
        <v/>
      </c>
      <c r="N110" s="146" t="str">
        <f>IF(Identificatiegegevens!$B110="","",Identificatiegegevens!$M110*0.15)</f>
        <v/>
      </c>
      <c r="O110" s="146" t="str">
        <f>IF(Identificatiegegevens!$B110="","",IF(OR(Identificatiegegevens!$D110="promotor",Identificatiegegevens!$D110="partner"),SUMIF(Tabel3[Opdrachtgevende Partnerorganisatie],Identificatiegegevens!$B110,Tabel3[Aanvaarde kost]),SUMIF(Tabel3[Naam leverancier of onderaannemer],Identificatiegegevens!$B110,Tabel3[Aanvaarde kost])))</f>
        <v/>
      </c>
      <c r="P110" s="146" t="str">
        <f>IF(Identificatiegegevens!$B110="","",IF(OR(Identificatiegegevens!$D110="promotor",Identificatiegegevens!$D110="partner"),SUMIF(Tabel4[Opdrachtgevende Partnerorganisatie],Identificatiegegevens!$B110,Tabel4[Aanvaarde kost]),SUMIF(Tabel4[Naam leverancier of onderaannemer],Identificatiegegevens!$B110,Tabel4[Aanvaarde kost])))</f>
        <v/>
      </c>
      <c r="Q110" s="146" t="str">
        <f>IF(Identificatiegegevens!$B110="","",IF(OR(Identificatiegegevens!$D110="promotor",Identificatiegegevens!$D110="partner"),SUMIF(Tabel5[Opdrachtgevende Partnerorganisatie],Identificatiegegevens!$B110,Tabel5[Aanvaarde kost]),SUMIF(Tabel5[Naam leverancier of onderaannemer],Identificatiegegevens!$B110,Tabel5[Aanvaarde kost])))</f>
        <v/>
      </c>
      <c r="R110" s="146" t="str">
        <f>IF(Identificatiegegevens!$B110="","",-SUMIF(Tabel6[Partnerorganisatie],Identificatiegegevens!$B110,Tabel6[Aanvaarde ontvangsten]))</f>
        <v/>
      </c>
      <c r="S110" s="143" t="str">
        <f>IF(Identificatiegegevens!$B110="","",SUM(Identificatiegegevens!$M110:$R110))</f>
        <v/>
      </c>
    </row>
    <row r="111" spans="1:19" ht="15.75" x14ac:dyDescent="0.25">
      <c r="A111" s="136" t="s">
        <v>116</v>
      </c>
      <c r="B111" s="151"/>
      <c r="C111" s="152"/>
      <c r="D111" s="152"/>
      <c r="E111" s="141" t="str" cm="1">
        <f t="array" ref="E111">IF(ISBLANK(Identificatiegegevens!$B111),"",_xlfn.TEXTJOIN("; ",TRUE,_xlfn.UNIQUE(IF(_xlfn.VSTACK(Tabel3[Naam leverancier of onderaannemer],Tabel4[Naam leverancier of onderaannemer],Tabel5[Naam leverancier of onderaannemer])=Identificatiegegevens!$B111,_xlfn.VSTACK(Tabel3[Opdrachtgevende Partnerorganisatie],Tabel4[Opdrachtgevende Partnerorganisatie],Tabel5[Opdrachtgevende Partnerorganisatie]),""))))</f>
        <v/>
      </c>
      <c r="F111" s="145" t="str">
        <f>IF(Identificatiegegevens!$B111="","",SUMIF(Tabel2[Partnerorganisatie],Identificatiegegevens!$B111,Tabel2[Totaal personeelskost]))</f>
        <v/>
      </c>
      <c r="G111" s="145" t="str">
        <f>IF(Identificatiegegevens!$B111="","",Identificatiegegevens!$F111*0.15)</f>
        <v/>
      </c>
      <c r="H111" s="145" t="str">
        <f>IF(Identificatiegegevens!$B111="","",IF(OR(Identificatiegegevens!$D111="promotor",Identificatiegegevens!$D111="partner"),SUMIF(Tabel3[Opdrachtgevende Partnerorganisatie],Identificatiegegevens!$B111,Tabel3[Totaal]),SUMIF(Tabel3[Naam leverancier of onderaannemer],Identificatiegegevens!$B111,Tabel3[Totaal])))</f>
        <v/>
      </c>
      <c r="I111" s="145" t="str">
        <f>IF(Identificatiegegevens!$B111="","",IF(OR(Identificatiegegevens!$D111="promotor",Identificatiegegevens!$D111="partner"),SUMIF(Tabel4[Opdrachtgevende Partnerorganisatie],Identificatiegegevens!$B111,Tabel4[Totaal]),SUMIF(Tabel4[Naam leverancier of onderaannemer],Identificatiegegevens!$B111,Tabel4[Totaal])))</f>
        <v/>
      </c>
      <c r="J111" s="145" t="str">
        <f>IF(Identificatiegegevens!$B111="","",IF(OR(Identificatiegegevens!$D111="promotor",Identificatiegegevens!$D111="partner"),SUMIF(Tabel5[Opdrachtgevende Partnerorganisatie],Identificatiegegevens!$B111,Tabel5[Totaal]),SUMIF(Tabel5[Naam leverancier of onderaannemer],Identificatiegegevens!$B111,Tabel5[Totaal])))</f>
        <v/>
      </c>
      <c r="K111" s="145" t="str">
        <f>IF(Identificatiegegevens!$B111="","",-SUMIF(Tabel6[Partnerorganisatie],Identificatiegegevens!$B111,Tabel6[Bedrag]))</f>
        <v/>
      </c>
      <c r="L111" s="143" t="str">
        <f>IF(Identificatiegegevens!$B111="","",SUM(Identificatiegegevens!$F111:$K111))</f>
        <v/>
      </c>
      <c r="M111" s="146" t="str">
        <f>IF(Identificatiegegevens!$B111="","",SUMIF(Tabel2[Partnerorganisatie],Identificatiegegevens!$B111,Tabel2[Aanvaarde kost]))</f>
        <v/>
      </c>
      <c r="N111" s="146" t="str">
        <f>IF(Identificatiegegevens!$B111="","",Identificatiegegevens!$M111*0.15)</f>
        <v/>
      </c>
      <c r="O111" s="146" t="str">
        <f>IF(Identificatiegegevens!$B111="","",IF(OR(Identificatiegegevens!$D111="promotor",Identificatiegegevens!$D111="partner"),SUMIF(Tabel3[Opdrachtgevende Partnerorganisatie],Identificatiegegevens!$B111,Tabel3[Aanvaarde kost]),SUMIF(Tabel3[Naam leverancier of onderaannemer],Identificatiegegevens!$B111,Tabel3[Aanvaarde kost])))</f>
        <v/>
      </c>
      <c r="P111" s="146" t="str">
        <f>IF(Identificatiegegevens!$B111="","",IF(OR(Identificatiegegevens!$D111="promotor",Identificatiegegevens!$D111="partner"),SUMIF(Tabel4[Opdrachtgevende Partnerorganisatie],Identificatiegegevens!$B111,Tabel4[Aanvaarde kost]),SUMIF(Tabel4[Naam leverancier of onderaannemer],Identificatiegegevens!$B111,Tabel4[Aanvaarde kost])))</f>
        <v/>
      </c>
      <c r="Q111" s="146" t="str">
        <f>IF(Identificatiegegevens!$B111="","",IF(OR(Identificatiegegevens!$D111="promotor",Identificatiegegevens!$D111="partner"),SUMIF(Tabel5[Opdrachtgevende Partnerorganisatie],Identificatiegegevens!$B111,Tabel5[Aanvaarde kost]),SUMIF(Tabel5[Naam leverancier of onderaannemer],Identificatiegegevens!$B111,Tabel5[Aanvaarde kost])))</f>
        <v/>
      </c>
      <c r="R111" s="146" t="str">
        <f>IF(Identificatiegegevens!$B111="","",-SUMIF(Tabel6[Partnerorganisatie],Identificatiegegevens!$B111,Tabel6[Aanvaarde ontvangsten]))</f>
        <v/>
      </c>
      <c r="S111" s="143" t="str">
        <f>IF(Identificatiegegevens!$B111="","",SUM(Identificatiegegevens!$M111:$R111))</f>
        <v/>
      </c>
    </row>
    <row r="112" spans="1:19" ht="15.75" x14ac:dyDescent="0.25">
      <c r="A112" s="136" t="s">
        <v>117</v>
      </c>
      <c r="B112" s="149"/>
      <c r="C112" s="150"/>
      <c r="D112" s="150"/>
      <c r="E112" s="141" t="str" cm="1">
        <f t="array" ref="E112">IF(ISBLANK(Identificatiegegevens!$B112),"",_xlfn.TEXTJOIN("; ",TRUE,_xlfn.UNIQUE(IF(_xlfn.VSTACK(Tabel3[Naam leverancier of onderaannemer],Tabel4[Naam leverancier of onderaannemer],Tabel5[Naam leverancier of onderaannemer])=Identificatiegegevens!$B112,_xlfn.VSTACK(Tabel3[Opdrachtgevende Partnerorganisatie],Tabel4[Opdrachtgevende Partnerorganisatie],Tabel5[Opdrachtgevende Partnerorganisatie]),""))))</f>
        <v/>
      </c>
      <c r="F112" s="145" t="str">
        <f>IF(Identificatiegegevens!$B112="","",SUMIF(Tabel2[Partnerorganisatie],Identificatiegegevens!$B112,Tabel2[Totaal personeelskost]))</f>
        <v/>
      </c>
      <c r="G112" s="145" t="str">
        <f>IF(Identificatiegegevens!$B112="","",Identificatiegegevens!$F112*0.15)</f>
        <v/>
      </c>
      <c r="H112" s="145" t="str">
        <f>IF(Identificatiegegevens!$B112="","",IF(OR(Identificatiegegevens!$D112="promotor",Identificatiegegevens!$D112="partner"),SUMIF(Tabel3[Opdrachtgevende Partnerorganisatie],Identificatiegegevens!$B112,Tabel3[Totaal]),SUMIF(Tabel3[Naam leverancier of onderaannemer],Identificatiegegevens!$B112,Tabel3[Totaal])))</f>
        <v/>
      </c>
      <c r="I112" s="145" t="str">
        <f>IF(Identificatiegegevens!$B112="","",IF(OR(Identificatiegegevens!$D112="promotor",Identificatiegegevens!$D112="partner"),SUMIF(Tabel4[Opdrachtgevende Partnerorganisatie],Identificatiegegevens!$B112,Tabel4[Totaal]),SUMIF(Tabel4[Naam leverancier of onderaannemer],Identificatiegegevens!$B112,Tabel4[Totaal])))</f>
        <v/>
      </c>
      <c r="J112" s="145" t="str">
        <f>IF(Identificatiegegevens!$B112="","",IF(OR(Identificatiegegevens!$D112="promotor",Identificatiegegevens!$D112="partner"),SUMIF(Tabel5[Opdrachtgevende Partnerorganisatie],Identificatiegegevens!$B112,Tabel5[Totaal]),SUMIF(Tabel5[Naam leverancier of onderaannemer],Identificatiegegevens!$B112,Tabel5[Totaal])))</f>
        <v/>
      </c>
      <c r="K112" s="145" t="str">
        <f>IF(Identificatiegegevens!$B112="","",-SUMIF(Tabel6[Partnerorganisatie],Identificatiegegevens!$B112,Tabel6[Bedrag]))</f>
        <v/>
      </c>
      <c r="L112" s="143" t="str">
        <f>IF(Identificatiegegevens!$B112="","",SUM(Identificatiegegevens!$F112:$K112))</f>
        <v/>
      </c>
      <c r="M112" s="146" t="str">
        <f>IF(Identificatiegegevens!$B112="","",SUMIF(Tabel2[Partnerorganisatie],Identificatiegegevens!$B112,Tabel2[Aanvaarde kost]))</f>
        <v/>
      </c>
      <c r="N112" s="146" t="str">
        <f>IF(Identificatiegegevens!$B112="","",Identificatiegegevens!$M112*0.15)</f>
        <v/>
      </c>
      <c r="O112" s="146" t="str">
        <f>IF(Identificatiegegevens!$B112="","",IF(OR(Identificatiegegevens!$D112="promotor",Identificatiegegevens!$D112="partner"),SUMIF(Tabel3[Opdrachtgevende Partnerorganisatie],Identificatiegegevens!$B112,Tabel3[Aanvaarde kost]),SUMIF(Tabel3[Naam leverancier of onderaannemer],Identificatiegegevens!$B112,Tabel3[Aanvaarde kost])))</f>
        <v/>
      </c>
      <c r="P112" s="146" t="str">
        <f>IF(Identificatiegegevens!$B112="","",IF(OR(Identificatiegegevens!$D112="promotor",Identificatiegegevens!$D112="partner"),SUMIF(Tabel4[Opdrachtgevende Partnerorganisatie],Identificatiegegevens!$B112,Tabel4[Aanvaarde kost]),SUMIF(Tabel4[Naam leverancier of onderaannemer],Identificatiegegevens!$B112,Tabel4[Aanvaarde kost])))</f>
        <v/>
      </c>
      <c r="Q112" s="146" t="str">
        <f>IF(Identificatiegegevens!$B112="","",IF(OR(Identificatiegegevens!$D112="promotor",Identificatiegegevens!$D112="partner"),SUMIF(Tabel5[Opdrachtgevende Partnerorganisatie],Identificatiegegevens!$B112,Tabel5[Aanvaarde kost]),SUMIF(Tabel5[Naam leverancier of onderaannemer],Identificatiegegevens!$B112,Tabel5[Aanvaarde kost])))</f>
        <v/>
      </c>
      <c r="R112" s="146" t="str">
        <f>IF(Identificatiegegevens!$B112="","",-SUMIF(Tabel6[Partnerorganisatie],Identificatiegegevens!$B112,Tabel6[Aanvaarde ontvangsten]))</f>
        <v/>
      </c>
      <c r="S112" s="143" t="str">
        <f>IF(Identificatiegegevens!$B112="","",SUM(Identificatiegegevens!$M112:$R112))</f>
        <v/>
      </c>
    </row>
    <row r="113" spans="1:19" ht="15.75" x14ac:dyDescent="0.25">
      <c r="A113" s="136" t="s">
        <v>118</v>
      </c>
      <c r="B113" s="151"/>
      <c r="C113" s="152"/>
      <c r="D113" s="152"/>
      <c r="E113" s="141" t="str" cm="1">
        <f t="array" ref="E113">IF(ISBLANK(Identificatiegegevens!$B113),"",_xlfn.TEXTJOIN("; ",TRUE,_xlfn.UNIQUE(IF(_xlfn.VSTACK(Tabel3[Naam leverancier of onderaannemer],Tabel4[Naam leverancier of onderaannemer],Tabel5[Naam leverancier of onderaannemer])=Identificatiegegevens!$B113,_xlfn.VSTACK(Tabel3[Opdrachtgevende Partnerorganisatie],Tabel4[Opdrachtgevende Partnerorganisatie],Tabel5[Opdrachtgevende Partnerorganisatie]),""))))</f>
        <v/>
      </c>
      <c r="F113" s="145" t="str">
        <f>IF(Identificatiegegevens!$B113="","",SUMIF(Tabel2[Partnerorganisatie],Identificatiegegevens!$B113,Tabel2[Totaal personeelskost]))</f>
        <v/>
      </c>
      <c r="G113" s="145" t="str">
        <f>IF(Identificatiegegevens!$B113="","",Identificatiegegevens!$F113*0.15)</f>
        <v/>
      </c>
      <c r="H113" s="145" t="str">
        <f>IF(Identificatiegegevens!$B113="","",IF(OR(Identificatiegegevens!$D113="promotor",Identificatiegegevens!$D113="partner"),SUMIF(Tabel3[Opdrachtgevende Partnerorganisatie],Identificatiegegevens!$B113,Tabel3[Totaal]),SUMIF(Tabel3[Naam leverancier of onderaannemer],Identificatiegegevens!$B113,Tabel3[Totaal])))</f>
        <v/>
      </c>
      <c r="I113" s="145" t="str">
        <f>IF(Identificatiegegevens!$B113="","",IF(OR(Identificatiegegevens!$D113="promotor",Identificatiegegevens!$D113="partner"),SUMIF(Tabel4[Opdrachtgevende Partnerorganisatie],Identificatiegegevens!$B113,Tabel4[Totaal]),SUMIF(Tabel4[Naam leverancier of onderaannemer],Identificatiegegevens!$B113,Tabel4[Totaal])))</f>
        <v/>
      </c>
      <c r="J113" s="145" t="str">
        <f>IF(Identificatiegegevens!$B113="","",IF(OR(Identificatiegegevens!$D113="promotor",Identificatiegegevens!$D113="partner"),SUMIF(Tabel5[Opdrachtgevende Partnerorganisatie],Identificatiegegevens!$B113,Tabel5[Totaal]),SUMIF(Tabel5[Naam leverancier of onderaannemer],Identificatiegegevens!$B113,Tabel5[Totaal])))</f>
        <v/>
      </c>
      <c r="K113" s="145" t="str">
        <f>IF(Identificatiegegevens!$B113="","",-SUMIF(Tabel6[Partnerorganisatie],Identificatiegegevens!$B113,Tabel6[Bedrag]))</f>
        <v/>
      </c>
      <c r="L113" s="143" t="str">
        <f>IF(Identificatiegegevens!$B113="","",SUM(Identificatiegegevens!$F113:$K113))</f>
        <v/>
      </c>
      <c r="M113" s="146" t="str">
        <f>IF(Identificatiegegevens!$B113="","",SUMIF(Tabel2[Partnerorganisatie],Identificatiegegevens!$B113,Tabel2[Aanvaarde kost]))</f>
        <v/>
      </c>
      <c r="N113" s="146" t="str">
        <f>IF(Identificatiegegevens!$B113="","",Identificatiegegevens!$M113*0.15)</f>
        <v/>
      </c>
      <c r="O113" s="146" t="str">
        <f>IF(Identificatiegegevens!$B113="","",IF(OR(Identificatiegegevens!$D113="promotor",Identificatiegegevens!$D113="partner"),SUMIF(Tabel3[Opdrachtgevende Partnerorganisatie],Identificatiegegevens!$B113,Tabel3[Aanvaarde kost]),SUMIF(Tabel3[Naam leverancier of onderaannemer],Identificatiegegevens!$B113,Tabel3[Aanvaarde kost])))</f>
        <v/>
      </c>
      <c r="P113" s="146" t="str">
        <f>IF(Identificatiegegevens!$B113="","",IF(OR(Identificatiegegevens!$D113="promotor",Identificatiegegevens!$D113="partner"),SUMIF(Tabel4[Opdrachtgevende Partnerorganisatie],Identificatiegegevens!$B113,Tabel4[Aanvaarde kost]),SUMIF(Tabel4[Naam leverancier of onderaannemer],Identificatiegegevens!$B113,Tabel4[Aanvaarde kost])))</f>
        <v/>
      </c>
      <c r="Q113" s="146" t="str">
        <f>IF(Identificatiegegevens!$B113="","",IF(OR(Identificatiegegevens!$D113="promotor",Identificatiegegevens!$D113="partner"),SUMIF(Tabel5[Opdrachtgevende Partnerorganisatie],Identificatiegegevens!$B113,Tabel5[Aanvaarde kost]),SUMIF(Tabel5[Naam leverancier of onderaannemer],Identificatiegegevens!$B113,Tabel5[Aanvaarde kost])))</f>
        <v/>
      </c>
      <c r="R113" s="146" t="str">
        <f>IF(Identificatiegegevens!$B113="","",-SUMIF(Tabel6[Partnerorganisatie],Identificatiegegevens!$B113,Tabel6[Aanvaarde ontvangsten]))</f>
        <v/>
      </c>
      <c r="S113" s="143" t="str">
        <f>IF(Identificatiegegevens!$B113="","",SUM(Identificatiegegevens!$M113:$R113))</f>
        <v/>
      </c>
    </row>
    <row r="114" spans="1:19" ht="15.75" x14ac:dyDescent="0.25">
      <c r="A114" s="136" t="s">
        <v>830</v>
      </c>
      <c r="B114" s="149"/>
      <c r="C114" s="150"/>
      <c r="D114" s="150"/>
      <c r="E114" s="141" t="str" cm="1">
        <f t="array" ref="E114">IF(ISBLANK(Identificatiegegevens!$B114),"",_xlfn.TEXTJOIN("; ",TRUE,_xlfn.UNIQUE(IF(_xlfn.VSTACK(Tabel3[Naam leverancier of onderaannemer],Tabel4[Naam leverancier of onderaannemer],Tabel5[Naam leverancier of onderaannemer])=Identificatiegegevens!$B114,_xlfn.VSTACK(Tabel3[Opdrachtgevende Partnerorganisatie],Tabel4[Opdrachtgevende Partnerorganisatie],Tabel5[Opdrachtgevende Partnerorganisatie]),""))))</f>
        <v/>
      </c>
      <c r="F114" s="145" t="str">
        <f>IF(Identificatiegegevens!$B114="","",SUMIF(Tabel2[Partnerorganisatie],Identificatiegegevens!$B114,Tabel2[Totaal personeelskost]))</f>
        <v/>
      </c>
      <c r="G114" s="145" t="str">
        <f>IF(Identificatiegegevens!$B114="","",Identificatiegegevens!$F114*0.15)</f>
        <v/>
      </c>
      <c r="H114" s="145" t="str">
        <f>IF(Identificatiegegevens!$B114="","",IF(OR(Identificatiegegevens!$D114="promotor",Identificatiegegevens!$D114="partner"),SUMIF(Tabel3[Opdrachtgevende Partnerorganisatie],Identificatiegegevens!$B114,Tabel3[Totaal]),SUMIF(Tabel3[Naam leverancier of onderaannemer],Identificatiegegevens!$B114,Tabel3[Totaal])))</f>
        <v/>
      </c>
      <c r="I114" s="145" t="str">
        <f>IF(Identificatiegegevens!$B114="","",IF(OR(Identificatiegegevens!$D114="promotor",Identificatiegegevens!$D114="partner"),SUMIF(Tabel4[Opdrachtgevende Partnerorganisatie],Identificatiegegevens!$B114,Tabel4[Totaal]),SUMIF(Tabel4[Naam leverancier of onderaannemer],Identificatiegegevens!$B114,Tabel4[Totaal])))</f>
        <v/>
      </c>
      <c r="J114" s="145" t="str">
        <f>IF(Identificatiegegevens!$B114="","",IF(OR(Identificatiegegevens!$D114="promotor",Identificatiegegevens!$D114="partner"),SUMIF(Tabel5[Opdrachtgevende Partnerorganisatie],Identificatiegegevens!$B114,Tabel5[Totaal]),SUMIF(Tabel5[Naam leverancier of onderaannemer],Identificatiegegevens!$B114,Tabel5[Totaal])))</f>
        <v/>
      </c>
      <c r="K114" s="145" t="str">
        <f>IF(Identificatiegegevens!$B114="","",-SUMIF(Tabel6[Partnerorganisatie],Identificatiegegevens!$B114,Tabel6[Bedrag]))</f>
        <v/>
      </c>
      <c r="L114" s="143" t="str">
        <f>IF(Identificatiegegevens!$B114="","",SUM(Identificatiegegevens!$F114:$K114))</f>
        <v/>
      </c>
      <c r="M114" s="146" t="str">
        <f>IF(Identificatiegegevens!$B114="","",SUMIF(Tabel2[Partnerorganisatie],Identificatiegegevens!$B114,Tabel2[Aanvaarde kost]))</f>
        <v/>
      </c>
      <c r="N114" s="146" t="str">
        <f>IF(Identificatiegegevens!$B114="","",Identificatiegegevens!$M114*0.15)</f>
        <v/>
      </c>
      <c r="O114" s="146" t="str">
        <f>IF(Identificatiegegevens!$B114="","",IF(OR(Identificatiegegevens!$D114="promotor",Identificatiegegevens!$D114="partner"),SUMIF(Tabel3[Opdrachtgevende Partnerorganisatie],Identificatiegegevens!$B114,Tabel3[Aanvaarde kost]),SUMIF(Tabel3[Naam leverancier of onderaannemer],Identificatiegegevens!$B114,Tabel3[Aanvaarde kost])))</f>
        <v/>
      </c>
      <c r="P114" s="146" t="str">
        <f>IF(Identificatiegegevens!$B114="","",IF(OR(Identificatiegegevens!$D114="promotor",Identificatiegegevens!$D114="partner"),SUMIF(Tabel4[Opdrachtgevende Partnerorganisatie],Identificatiegegevens!$B114,Tabel4[Aanvaarde kost]),SUMIF(Tabel4[Naam leverancier of onderaannemer],Identificatiegegevens!$B114,Tabel4[Aanvaarde kost])))</f>
        <v/>
      </c>
      <c r="Q114" s="146" t="str">
        <f>IF(Identificatiegegevens!$B114="","",IF(OR(Identificatiegegevens!$D114="promotor",Identificatiegegevens!$D114="partner"),SUMIF(Tabel5[Opdrachtgevende Partnerorganisatie],Identificatiegegevens!$B114,Tabel5[Aanvaarde kost]),SUMIF(Tabel5[Naam leverancier of onderaannemer],Identificatiegegevens!$B114,Tabel5[Aanvaarde kost])))</f>
        <v/>
      </c>
      <c r="R114" s="146" t="str">
        <f>IF(Identificatiegegevens!$B114="","",-SUMIF(Tabel6[Partnerorganisatie],Identificatiegegevens!$B114,Tabel6[Aanvaarde ontvangsten]))</f>
        <v/>
      </c>
      <c r="S114" s="143" t="str">
        <f>IF(Identificatiegegevens!$B114="","",SUM(Identificatiegegevens!$M114:$R114))</f>
        <v/>
      </c>
    </row>
    <row r="115" spans="1:19" ht="15.75" x14ac:dyDescent="0.25">
      <c r="A115" s="136" t="s">
        <v>831</v>
      </c>
      <c r="B115" s="151"/>
      <c r="C115" s="152"/>
      <c r="D115" s="152"/>
      <c r="E115" s="141" t="str" cm="1">
        <f t="array" ref="E115">IF(ISBLANK(Identificatiegegevens!$B115),"",_xlfn.TEXTJOIN("; ",TRUE,_xlfn.UNIQUE(IF(_xlfn.VSTACK(Tabel3[Naam leverancier of onderaannemer],Tabel4[Naam leverancier of onderaannemer],Tabel5[Naam leverancier of onderaannemer])=Identificatiegegevens!$B115,_xlfn.VSTACK(Tabel3[Opdrachtgevende Partnerorganisatie],Tabel4[Opdrachtgevende Partnerorganisatie],Tabel5[Opdrachtgevende Partnerorganisatie]),""))))</f>
        <v/>
      </c>
      <c r="F115" s="145" t="str">
        <f>IF(Identificatiegegevens!$B115="","",SUMIF(Tabel2[Partnerorganisatie],Identificatiegegevens!$B115,Tabel2[Totaal personeelskost]))</f>
        <v/>
      </c>
      <c r="G115" s="145" t="str">
        <f>IF(Identificatiegegevens!$B115="","",Identificatiegegevens!$F115*0.15)</f>
        <v/>
      </c>
      <c r="H115" s="145" t="str">
        <f>IF(Identificatiegegevens!$B115="","",IF(OR(Identificatiegegevens!$D115="promotor",Identificatiegegevens!$D115="partner"),SUMIF(Tabel3[Opdrachtgevende Partnerorganisatie],Identificatiegegevens!$B115,Tabel3[Totaal]),SUMIF(Tabel3[Naam leverancier of onderaannemer],Identificatiegegevens!$B115,Tabel3[Totaal])))</f>
        <v/>
      </c>
      <c r="I115" s="145" t="str">
        <f>IF(Identificatiegegevens!$B115="","",IF(OR(Identificatiegegevens!$D115="promotor",Identificatiegegevens!$D115="partner"),SUMIF(Tabel4[Opdrachtgevende Partnerorganisatie],Identificatiegegevens!$B115,Tabel4[Totaal]),SUMIF(Tabel4[Naam leverancier of onderaannemer],Identificatiegegevens!$B115,Tabel4[Totaal])))</f>
        <v/>
      </c>
      <c r="J115" s="145" t="str">
        <f>IF(Identificatiegegevens!$B115="","",IF(OR(Identificatiegegevens!$D115="promotor",Identificatiegegevens!$D115="partner"),SUMIF(Tabel5[Opdrachtgevende Partnerorganisatie],Identificatiegegevens!$B115,Tabel5[Totaal]),SUMIF(Tabel5[Naam leverancier of onderaannemer],Identificatiegegevens!$B115,Tabel5[Totaal])))</f>
        <v/>
      </c>
      <c r="K115" s="145" t="str">
        <f>IF(Identificatiegegevens!$B115="","",-SUMIF(Tabel6[Partnerorganisatie],Identificatiegegevens!$B115,Tabel6[Bedrag]))</f>
        <v/>
      </c>
      <c r="L115" s="143" t="str">
        <f>IF(Identificatiegegevens!$B115="","",SUM(Identificatiegegevens!$F115:$K115))</f>
        <v/>
      </c>
      <c r="M115" s="146" t="str">
        <f>IF(Identificatiegegevens!$B115="","",SUMIF(Tabel2[Partnerorganisatie],Identificatiegegevens!$B115,Tabel2[Aanvaarde kost]))</f>
        <v/>
      </c>
      <c r="N115" s="146" t="str">
        <f>IF(Identificatiegegevens!$B115="","",Identificatiegegevens!$M115*0.15)</f>
        <v/>
      </c>
      <c r="O115" s="146" t="str">
        <f>IF(Identificatiegegevens!$B115="","",IF(OR(Identificatiegegevens!$D115="promotor",Identificatiegegevens!$D115="partner"),SUMIF(Tabel3[Opdrachtgevende Partnerorganisatie],Identificatiegegevens!$B115,Tabel3[Aanvaarde kost]),SUMIF(Tabel3[Naam leverancier of onderaannemer],Identificatiegegevens!$B115,Tabel3[Aanvaarde kost])))</f>
        <v/>
      </c>
      <c r="P115" s="146" t="str">
        <f>IF(Identificatiegegevens!$B115="","",IF(OR(Identificatiegegevens!$D115="promotor",Identificatiegegevens!$D115="partner"),SUMIF(Tabel4[Opdrachtgevende Partnerorganisatie],Identificatiegegevens!$B115,Tabel4[Aanvaarde kost]),SUMIF(Tabel4[Naam leverancier of onderaannemer],Identificatiegegevens!$B115,Tabel4[Aanvaarde kost])))</f>
        <v/>
      </c>
      <c r="Q115" s="146" t="str">
        <f>IF(Identificatiegegevens!$B115="","",IF(OR(Identificatiegegevens!$D115="promotor",Identificatiegegevens!$D115="partner"),SUMIF(Tabel5[Opdrachtgevende Partnerorganisatie],Identificatiegegevens!$B115,Tabel5[Aanvaarde kost]),SUMIF(Tabel5[Naam leverancier of onderaannemer],Identificatiegegevens!$B115,Tabel5[Aanvaarde kost])))</f>
        <v/>
      </c>
      <c r="R115" s="146" t="str">
        <f>IF(Identificatiegegevens!$B115="","",-SUMIF(Tabel6[Partnerorganisatie],Identificatiegegevens!$B115,Tabel6[Aanvaarde ontvangsten]))</f>
        <v/>
      </c>
      <c r="S115" s="143" t="str">
        <f>IF(Identificatiegegevens!$B115="","",SUM(Identificatiegegevens!$M115:$R115))</f>
        <v/>
      </c>
    </row>
    <row r="116" spans="1:19" ht="15.75" x14ac:dyDescent="0.25">
      <c r="A116" s="136" t="s">
        <v>832</v>
      </c>
      <c r="B116" s="149"/>
      <c r="C116" s="150"/>
      <c r="D116" s="150"/>
      <c r="E116" s="141" t="str" cm="1">
        <f t="array" ref="E116">IF(ISBLANK(Identificatiegegevens!$B116),"",_xlfn.TEXTJOIN("; ",TRUE,_xlfn.UNIQUE(IF(_xlfn.VSTACK(Tabel3[Naam leverancier of onderaannemer],Tabel4[Naam leverancier of onderaannemer],Tabel5[Naam leverancier of onderaannemer])=Identificatiegegevens!$B116,_xlfn.VSTACK(Tabel3[Opdrachtgevende Partnerorganisatie],Tabel4[Opdrachtgevende Partnerorganisatie],Tabel5[Opdrachtgevende Partnerorganisatie]),""))))</f>
        <v/>
      </c>
      <c r="F116" s="145" t="str">
        <f>IF(Identificatiegegevens!$B116="","",SUMIF(Tabel2[Partnerorganisatie],Identificatiegegevens!$B116,Tabel2[Totaal personeelskost]))</f>
        <v/>
      </c>
      <c r="G116" s="145" t="str">
        <f>IF(Identificatiegegevens!$B116="","",Identificatiegegevens!$F116*0.15)</f>
        <v/>
      </c>
      <c r="H116" s="145" t="str">
        <f>IF(Identificatiegegevens!$B116="","",IF(OR(Identificatiegegevens!$D116="promotor",Identificatiegegevens!$D116="partner"),SUMIF(Tabel3[Opdrachtgevende Partnerorganisatie],Identificatiegegevens!$B116,Tabel3[Totaal]),SUMIF(Tabel3[Naam leverancier of onderaannemer],Identificatiegegevens!$B116,Tabel3[Totaal])))</f>
        <v/>
      </c>
      <c r="I116" s="145" t="str">
        <f>IF(Identificatiegegevens!$B116="","",IF(OR(Identificatiegegevens!$D116="promotor",Identificatiegegevens!$D116="partner"),SUMIF(Tabel4[Opdrachtgevende Partnerorganisatie],Identificatiegegevens!$B116,Tabel4[Totaal]),SUMIF(Tabel4[Naam leverancier of onderaannemer],Identificatiegegevens!$B116,Tabel4[Totaal])))</f>
        <v/>
      </c>
      <c r="J116" s="145" t="str">
        <f>IF(Identificatiegegevens!$B116="","",IF(OR(Identificatiegegevens!$D116="promotor",Identificatiegegevens!$D116="partner"),SUMIF(Tabel5[Opdrachtgevende Partnerorganisatie],Identificatiegegevens!$B116,Tabel5[Totaal]),SUMIF(Tabel5[Naam leverancier of onderaannemer],Identificatiegegevens!$B116,Tabel5[Totaal])))</f>
        <v/>
      </c>
      <c r="K116" s="145" t="str">
        <f>IF(Identificatiegegevens!$B116="","",-SUMIF(Tabel6[Partnerorganisatie],Identificatiegegevens!$B116,Tabel6[Bedrag]))</f>
        <v/>
      </c>
      <c r="L116" s="143" t="str">
        <f>IF(Identificatiegegevens!$B116="","",SUM(Identificatiegegevens!$F116:$K116))</f>
        <v/>
      </c>
      <c r="M116" s="146" t="str">
        <f>IF(Identificatiegegevens!$B116="","",SUMIF(Tabel2[Partnerorganisatie],Identificatiegegevens!$B116,Tabel2[Aanvaarde kost]))</f>
        <v/>
      </c>
      <c r="N116" s="146" t="str">
        <f>IF(Identificatiegegevens!$B116="","",Identificatiegegevens!$M116*0.15)</f>
        <v/>
      </c>
      <c r="O116" s="146" t="str">
        <f>IF(Identificatiegegevens!$B116="","",IF(OR(Identificatiegegevens!$D116="promotor",Identificatiegegevens!$D116="partner"),SUMIF(Tabel3[Opdrachtgevende Partnerorganisatie],Identificatiegegevens!$B116,Tabel3[Aanvaarde kost]),SUMIF(Tabel3[Naam leverancier of onderaannemer],Identificatiegegevens!$B116,Tabel3[Aanvaarde kost])))</f>
        <v/>
      </c>
      <c r="P116" s="146" t="str">
        <f>IF(Identificatiegegevens!$B116="","",IF(OR(Identificatiegegevens!$D116="promotor",Identificatiegegevens!$D116="partner"),SUMIF(Tabel4[Opdrachtgevende Partnerorganisatie],Identificatiegegevens!$B116,Tabel4[Aanvaarde kost]),SUMIF(Tabel4[Naam leverancier of onderaannemer],Identificatiegegevens!$B116,Tabel4[Aanvaarde kost])))</f>
        <v/>
      </c>
      <c r="Q116" s="146" t="str">
        <f>IF(Identificatiegegevens!$B116="","",IF(OR(Identificatiegegevens!$D116="promotor",Identificatiegegevens!$D116="partner"),SUMIF(Tabel5[Opdrachtgevende Partnerorganisatie],Identificatiegegevens!$B116,Tabel5[Aanvaarde kost]),SUMIF(Tabel5[Naam leverancier of onderaannemer],Identificatiegegevens!$B116,Tabel5[Aanvaarde kost])))</f>
        <v/>
      </c>
      <c r="R116" s="146" t="str">
        <f>IF(Identificatiegegevens!$B116="","",-SUMIF(Tabel6[Partnerorganisatie],Identificatiegegevens!$B116,Tabel6[Aanvaarde ontvangsten]))</f>
        <v/>
      </c>
      <c r="S116" s="143" t="str">
        <f>IF(Identificatiegegevens!$B116="","",SUM(Identificatiegegevens!$M116:$R116))</f>
        <v/>
      </c>
    </row>
    <row r="117" spans="1:19" ht="15.75" x14ac:dyDescent="0.25">
      <c r="A117" s="136" t="s">
        <v>833</v>
      </c>
      <c r="B117" s="151"/>
      <c r="C117" s="152"/>
      <c r="D117" s="152"/>
      <c r="E117" s="141" t="str" cm="1">
        <f t="array" ref="E117">IF(ISBLANK(Identificatiegegevens!$B117),"",_xlfn.TEXTJOIN("; ",TRUE,_xlfn.UNIQUE(IF(_xlfn.VSTACK(Tabel3[Naam leverancier of onderaannemer],Tabel4[Naam leverancier of onderaannemer],Tabel5[Naam leverancier of onderaannemer])=Identificatiegegevens!$B117,_xlfn.VSTACK(Tabel3[Opdrachtgevende Partnerorganisatie],Tabel4[Opdrachtgevende Partnerorganisatie],Tabel5[Opdrachtgevende Partnerorganisatie]),""))))</f>
        <v/>
      </c>
      <c r="F117" s="145" t="str">
        <f>IF(Identificatiegegevens!$B117="","",SUMIF(Tabel2[Partnerorganisatie],Identificatiegegevens!$B117,Tabel2[Totaal personeelskost]))</f>
        <v/>
      </c>
      <c r="G117" s="145" t="str">
        <f>IF(Identificatiegegevens!$B117="","",Identificatiegegevens!$F117*0.15)</f>
        <v/>
      </c>
      <c r="H117" s="145" t="str">
        <f>IF(Identificatiegegevens!$B117="","",IF(OR(Identificatiegegevens!$D117="promotor",Identificatiegegevens!$D117="partner"),SUMIF(Tabel3[Opdrachtgevende Partnerorganisatie],Identificatiegegevens!$B117,Tabel3[Totaal]),SUMIF(Tabel3[Naam leverancier of onderaannemer],Identificatiegegevens!$B117,Tabel3[Totaal])))</f>
        <v/>
      </c>
      <c r="I117" s="145" t="str">
        <f>IF(Identificatiegegevens!$B117="","",IF(OR(Identificatiegegevens!$D117="promotor",Identificatiegegevens!$D117="partner"),SUMIF(Tabel4[Opdrachtgevende Partnerorganisatie],Identificatiegegevens!$B117,Tabel4[Totaal]),SUMIF(Tabel4[Naam leverancier of onderaannemer],Identificatiegegevens!$B117,Tabel4[Totaal])))</f>
        <v/>
      </c>
      <c r="J117" s="145" t="str">
        <f>IF(Identificatiegegevens!$B117="","",IF(OR(Identificatiegegevens!$D117="promotor",Identificatiegegevens!$D117="partner"),SUMIF(Tabel5[Opdrachtgevende Partnerorganisatie],Identificatiegegevens!$B117,Tabel5[Totaal]),SUMIF(Tabel5[Naam leverancier of onderaannemer],Identificatiegegevens!$B117,Tabel5[Totaal])))</f>
        <v/>
      </c>
      <c r="K117" s="145" t="str">
        <f>IF(Identificatiegegevens!$B117="","",-SUMIF(Tabel6[Partnerorganisatie],Identificatiegegevens!$B117,Tabel6[Bedrag]))</f>
        <v/>
      </c>
      <c r="L117" s="143" t="str">
        <f>IF(Identificatiegegevens!$B117="","",SUM(Identificatiegegevens!$F117:$K117))</f>
        <v/>
      </c>
      <c r="M117" s="146" t="str">
        <f>IF(Identificatiegegevens!$B117="","",SUMIF(Tabel2[Partnerorganisatie],Identificatiegegevens!$B117,Tabel2[Aanvaarde kost]))</f>
        <v/>
      </c>
      <c r="N117" s="146" t="str">
        <f>IF(Identificatiegegevens!$B117="","",Identificatiegegevens!$M117*0.15)</f>
        <v/>
      </c>
      <c r="O117" s="146" t="str">
        <f>IF(Identificatiegegevens!$B117="","",IF(OR(Identificatiegegevens!$D117="promotor",Identificatiegegevens!$D117="partner"),SUMIF(Tabel3[Opdrachtgevende Partnerorganisatie],Identificatiegegevens!$B117,Tabel3[Aanvaarde kost]),SUMIF(Tabel3[Naam leverancier of onderaannemer],Identificatiegegevens!$B117,Tabel3[Aanvaarde kost])))</f>
        <v/>
      </c>
      <c r="P117" s="146" t="str">
        <f>IF(Identificatiegegevens!$B117="","",IF(OR(Identificatiegegevens!$D117="promotor",Identificatiegegevens!$D117="partner"),SUMIF(Tabel4[Opdrachtgevende Partnerorganisatie],Identificatiegegevens!$B117,Tabel4[Aanvaarde kost]),SUMIF(Tabel4[Naam leverancier of onderaannemer],Identificatiegegevens!$B117,Tabel4[Aanvaarde kost])))</f>
        <v/>
      </c>
      <c r="Q117" s="146" t="str">
        <f>IF(Identificatiegegevens!$B117="","",IF(OR(Identificatiegegevens!$D117="promotor",Identificatiegegevens!$D117="partner"),SUMIF(Tabel5[Opdrachtgevende Partnerorganisatie],Identificatiegegevens!$B117,Tabel5[Aanvaarde kost]),SUMIF(Tabel5[Naam leverancier of onderaannemer],Identificatiegegevens!$B117,Tabel5[Aanvaarde kost])))</f>
        <v/>
      </c>
      <c r="R117" s="146" t="str">
        <f>IF(Identificatiegegevens!$B117="","",-SUMIF(Tabel6[Partnerorganisatie],Identificatiegegevens!$B117,Tabel6[Aanvaarde ontvangsten]))</f>
        <v/>
      </c>
      <c r="S117" s="143" t="str">
        <f>IF(Identificatiegegevens!$B117="","",SUM(Identificatiegegevens!$M117:$R117))</f>
        <v/>
      </c>
    </row>
    <row r="118" spans="1:19" ht="15.75" x14ac:dyDescent="0.25">
      <c r="A118" s="136" t="s">
        <v>834</v>
      </c>
      <c r="B118" s="149"/>
      <c r="C118" s="150"/>
      <c r="D118" s="150"/>
      <c r="E118" s="141" t="str" cm="1">
        <f t="array" ref="E118">IF(ISBLANK(Identificatiegegevens!$B118),"",_xlfn.TEXTJOIN("; ",TRUE,_xlfn.UNIQUE(IF(_xlfn.VSTACK(Tabel3[Naam leverancier of onderaannemer],Tabel4[Naam leverancier of onderaannemer],Tabel5[Naam leverancier of onderaannemer])=Identificatiegegevens!$B118,_xlfn.VSTACK(Tabel3[Opdrachtgevende Partnerorganisatie],Tabel4[Opdrachtgevende Partnerorganisatie],Tabel5[Opdrachtgevende Partnerorganisatie]),""))))</f>
        <v/>
      </c>
      <c r="F118" s="145" t="str">
        <f>IF(Identificatiegegevens!$B118="","",SUMIF(Tabel2[Partnerorganisatie],Identificatiegegevens!$B118,Tabel2[Totaal personeelskost]))</f>
        <v/>
      </c>
      <c r="G118" s="145" t="str">
        <f>IF(Identificatiegegevens!$B118="","",Identificatiegegevens!$F118*0.15)</f>
        <v/>
      </c>
      <c r="H118" s="145" t="str">
        <f>IF(Identificatiegegevens!$B118="","",IF(OR(Identificatiegegevens!$D118="promotor",Identificatiegegevens!$D118="partner"),SUMIF(Tabel3[Opdrachtgevende Partnerorganisatie],Identificatiegegevens!$B118,Tabel3[Totaal]),SUMIF(Tabel3[Naam leverancier of onderaannemer],Identificatiegegevens!$B118,Tabel3[Totaal])))</f>
        <v/>
      </c>
      <c r="I118" s="145" t="str">
        <f>IF(Identificatiegegevens!$B118="","",IF(OR(Identificatiegegevens!$D118="promotor",Identificatiegegevens!$D118="partner"),SUMIF(Tabel4[Opdrachtgevende Partnerorganisatie],Identificatiegegevens!$B118,Tabel4[Totaal]),SUMIF(Tabel4[Naam leverancier of onderaannemer],Identificatiegegevens!$B118,Tabel4[Totaal])))</f>
        <v/>
      </c>
      <c r="J118" s="145" t="str">
        <f>IF(Identificatiegegevens!$B118="","",IF(OR(Identificatiegegevens!$D118="promotor",Identificatiegegevens!$D118="partner"),SUMIF(Tabel5[Opdrachtgevende Partnerorganisatie],Identificatiegegevens!$B118,Tabel5[Totaal]),SUMIF(Tabel5[Naam leverancier of onderaannemer],Identificatiegegevens!$B118,Tabel5[Totaal])))</f>
        <v/>
      </c>
      <c r="K118" s="145" t="str">
        <f>IF(Identificatiegegevens!$B118="","",-SUMIF(Tabel6[Partnerorganisatie],Identificatiegegevens!$B118,Tabel6[Bedrag]))</f>
        <v/>
      </c>
      <c r="L118" s="143" t="str">
        <f>IF(Identificatiegegevens!$B118="","",SUM(Identificatiegegevens!$F118:$K118))</f>
        <v/>
      </c>
      <c r="M118" s="146" t="str">
        <f>IF(Identificatiegegevens!$B118="","",SUMIF(Tabel2[Partnerorganisatie],Identificatiegegevens!$B118,Tabel2[Aanvaarde kost]))</f>
        <v/>
      </c>
      <c r="N118" s="146" t="str">
        <f>IF(Identificatiegegevens!$B118="","",Identificatiegegevens!$M118*0.15)</f>
        <v/>
      </c>
      <c r="O118" s="146" t="str">
        <f>IF(Identificatiegegevens!$B118="","",IF(OR(Identificatiegegevens!$D118="promotor",Identificatiegegevens!$D118="partner"),SUMIF(Tabel3[Opdrachtgevende Partnerorganisatie],Identificatiegegevens!$B118,Tabel3[Aanvaarde kost]),SUMIF(Tabel3[Naam leverancier of onderaannemer],Identificatiegegevens!$B118,Tabel3[Aanvaarde kost])))</f>
        <v/>
      </c>
      <c r="P118" s="146" t="str">
        <f>IF(Identificatiegegevens!$B118="","",IF(OR(Identificatiegegevens!$D118="promotor",Identificatiegegevens!$D118="partner"),SUMIF(Tabel4[Opdrachtgevende Partnerorganisatie],Identificatiegegevens!$B118,Tabel4[Aanvaarde kost]),SUMIF(Tabel4[Naam leverancier of onderaannemer],Identificatiegegevens!$B118,Tabel4[Aanvaarde kost])))</f>
        <v/>
      </c>
      <c r="Q118" s="146" t="str">
        <f>IF(Identificatiegegevens!$B118="","",IF(OR(Identificatiegegevens!$D118="promotor",Identificatiegegevens!$D118="partner"),SUMIF(Tabel5[Opdrachtgevende Partnerorganisatie],Identificatiegegevens!$B118,Tabel5[Aanvaarde kost]),SUMIF(Tabel5[Naam leverancier of onderaannemer],Identificatiegegevens!$B118,Tabel5[Aanvaarde kost])))</f>
        <v/>
      </c>
      <c r="R118" s="146" t="str">
        <f>IF(Identificatiegegevens!$B118="","",-SUMIF(Tabel6[Partnerorganisatie],Identificatiegegevens!$B118,Tabel6[Aanvaarde ontvangsten]))</f>
        <v/>
      </c>
      <c r="S118" s="143" t="str">
        <f>IF(Identificatiegegevens!$B118="","",SUM(Identificatiegegevens!$M118:$R118))</f>
        <v/>
      </c>
    </row>
    <row r="119" spans="1:19" ht="15.75" x14ac:dyDescent="0.25">
      <c r="A119" s="136" t="s">
        <v>835</v>
      </c>
      <c r="B119" s="151"/>
      <c r="C119" s="152"/>
      <c r="D119" s="152"/>
      <c r="E119" s="141" t="str" cm="1">
        <f t="array" ref="E119">IF(ISBLANK(Identificatiegegevens!$B119),"",_xlfn.TEXTJOIN("; ",TRUE,_xlfn.UNIQUE(IF(_xlfn.VSTACK(Tabel3[Naam leverancier of onderaannemer],Tabel4[Naam leverancier of onderaannemer],Tabel5[Naam leverancier of onderaannemer])=Identificatiegegevens!$B119,_xlfn.VSTACK(Tabel3[Opdrachtgevende Partnerorganisatie],Tabel4[Opdrachtgevende Partnerorganisatie],Tabel5[Opdrachtgevende Partnerorganisatie]),""))))</f>
        <v/>
      </c>
      <c r="F119" s="145" t="str">
        <f>IF(Identificatiegegevens!$B119="","",SUMIF(Tabel2[Partnerorganisatie],Identificatiegegevens!$B119,Tabel2[Totaal personeelskost]))</f>
        <v/>
      </c>
      <c r="G119" s="145" t="str">
        <f>IF(Identificatiegegevens!$B119="","",Identificatiegegevens!$F119*0.15)</f>
        <v/>
      </c>
      <c r="H119" s="145" t="str">
        <f>IF(Identificatiegegevens!$B119="","",IF(OR(Identificatiegegevens!$D119="promotor",Identificatiegegevens!$D119="partner"),SUMIF(Tabel3[Opdrachtgevende Partnerorganisatie],Identificatiegegevens!$B119,Tabel3[Totaal]),SUMIF(Tabel3[Naam leverancier of onderaannemer],Identificatiegegevens!$B119,Tabel3[Totaal])))</f>
        <v/>
      </c>
      <c r="I119" s="145" t="str">
        <f>IF(Identificatiegegevens!$B119="","",IF(OR(Identificatiegegevens!$D119="promotor",Identificatiegegevens!$D119="partner"),SUMIF(Tabel4[Opdrachtgevende Partnerorganisatie],Identificatiegegevens!$B119,Tabel4[Totaal]),SUMIF(Tabel4[Naam leverancier of onderaannemer],Identificatiegegevens!$B119,Tabel4[Totaal])))</f>
        <v/>
      </c>
      <c r="J119" s="145" t="str">
        <f>IF(Identificatiegegevens!$B119="","",IF(OR(Identificatiegegevens!$D119="promotor",Identificatiegegevens!$D119="partner"),SUMIF(Tabel5[Opdrachtgevende Partnerorganisatie],Identificatiegegevens!$B119,Tabel5[Totaal]),SUMIF(Tabel5[Naam leverancier of onderaannemer],Identificatiegegevens!$B119,Tabel5[Totaal])))</f>
        <v/>
      </c>
      <c r="K119" s="145" t="str">
        <f>IF(Identificatiegegevens!$B119="","",-SUMIF(Tabel6[Partnerorganisatie],Identificatiegegevens!$B119,Tabel6[Bedrag]))</f>
        <v/>
      </c>
      <c r="L119" s="143" t="str">
        <f>IF(Identificatiegegevens!$B119="","",SUM(Identificatiegegevens!$F119:$K119))</f>
        <v/>
      </c>
      <c r="M119" s="146" t="str">
        <f>IF(Identificatiegegevens!$B119="","",SUMIF(Tabel2[Partnerorganisatie],Identificatiegegevens!$B119,Tabel2[Aanvaarde kost]))</f>
        <v/>
      </c>
      <c r="N119" s="146" t="str">
        <f>IF(Identificatiegegevens!$B119="","",Identificatiegegevens!$M119*0.15)</f>
        <v/>
      </c>
      <c r="O119" s="146" t="str">
        <f>IF(Identificatiegegevens!$B119="","",IF(OR(Identificatiegegevens!$D119="promotor",Identificatiegegevens!$D119="partner"),SUMIF(Tabel3[Opdrachtgevende Partnerorganisatie],Identificatiegegevens!$B119,Tabel3[Aanvaarde kost]),SUMIF(Tabel3[Naam leverancier of onderaannemer],Identificatiegegevens!$B119,Tabel3[Aanvaarde kost])))</f>
        <v/>
      </c>
      <c r="P119" s="146" t="str">
        <f>IF(Identificatiegegevens!$B119="","",IF(OR(Identificatiegegevens!$D119="promotor",Identificatiegegevens!$D119="partner"),SUMIF(Tabel4[Opdrachtgevende Partnerorganisatie],Identificatiegegevens!$B119,Tabel4[Aanvaarde kost]),SUMIF(Tabel4[Naam leverancier of onderaannemer],Identificatiegegevens!$B119,Tabel4[Aanvaarde kost])))</f>
        <v/>
      </c>
      <c r="Q119" s="146" t="str">
        <f>IF(Identificatiegegevens!$B119="","",IF(OR(Identificatiegegevens!$D119="promotor",Identificatiegegevens!$D119="partner"),SUMIF(Tabel5[Opdrachtgevende Partnerorganisatie],Identificatiegegevens!$B119,Tabel5[Aanvaarde kost]),SUMIF(Tabel5[Naam leverancier of onderaannemer],Identificatiegegevens!$B119,Tabel5[Aanvaarde kost])))</f>
        <v/>
      </c>
      <c r="R119" s="146" t="str">
        <f>IF(Identificatiegegevens!$B119="","",-SUMIF(Tabel6[Partnerorganisatie],Identificatiegegevens!$B119,Tabel6[Aanvaarde ontvangsten]))</f>
        <v/>
      </c>
      <c r="S119" s="143" t="str">
        <f>IF(Identificatiegegevens!$B119="","",SUM(Identificatiegegevens!$M119:$R119))</f>
        <v/>
      </c>
    </row>
    <row r="120" spans="1:19" ht="15.75" x14ac:dyDescent="0.25">
      <c r="A120" s="136" t="s">
        <v>836</v>
      </c>
      <c r="B120" s="149"/>
      <c r="C120" s="150"/>
      <c r="D120" s="150"/>
      <c r="E120" s="141" t="str" cm="1">
        <f t="array" ref="E120">IF(ISBLANK(Identificatiegegevens!$B120),"",_xlfn.TEXTJOIN("; ",TRUE,_xlfn.UNIQUE(IF(_xlfn.VSTACK(Tabel3[Naam leverancier of onderaannemer],Tabel4[Naam leverancier of onderaannemer],Tabel5[Naam leverancier of onderaannemer])=Identificatiegegevens!$B120,_xlfn.VSTACK(Tabel3[Opdrachtgevende Partnerorganisatie],Tabel4[Opdrachtgevende Partnerorganisatie],Tabel5[Opdrachtgevende Partnerorganisatie]),""))))</f>
        <v/>
      </c>
      <c r="F120" s="145" t="str">
        <f>IF(Identificatiegegevens!$B120="","",SUMIF(Tabel2[Partnerorganisatie],Identificatiegegevens!$B120,Tabel2[Totaal personeelskost]))</f>
        <v/>
      </c>
      <c r="G120" s="145" t="str">
        <f>IF(Identificatiegegevens!$B120="","",Identificatiegegevens!$F120*0.15)</f>
        <v/>
      </c>
      <c r="H120" s="145" t="str">
        <f>IF(Identificatiegegevens!$B120="","",IF(OR(Identificatiegegevens!$D120="promotor",Identificatiegegevens!$D120="partner"),SUMIF(Tabel3[Opdrachtgevende Partnerorganisatie],Identificatiegegevens!$B120,Tabel3[Totaal]),SUMIF(Tabel3[Naam leverancier of onderaannemer],Identificatiegegevens!$B120,Tabel3[Totaal])))</f>
        <v/>
      </c>
      <c r="I120" s="145" t="str">
        <f>IF(Identificatiegegevens!$B120="","",IF(OR(Identificatiegegevens!$D120="promotor",Identificatiegegevens!$D120="partner"),SUMIF(Tabel4[Opdrachtgevende Partnerorganisatie],Identificatiegegevens!$B120,Tabel4[Totaal]),SUMIF(Tabel4[Naam leverancier of onderaannemer],Identificatiegegevens!$B120,Tabel4[Totaal])))</f>
        <v/>
      </c>
      <c r="J120" s="145" t="str">
        <f>IF(Identificatiegegevens!$B120="","",IF(OR(Identificatiegegevens!$D120="promotor",Identificatiegegevens!$D120="partner"),SUMIF(Tabel5[Opdrachtgevende Partnerorganisatie],Identificatiegegevens!$B120,Tabel5[Totaal]),SUMIF(Tabel5[Naam leverancier of onderaannemer],Identificatiegegevens!$B120,Tabel5[Totaal])))</f>
        <v/>
      </c>
      <c r="K120" s="145" t="str">
        <f>IF(Identificatiegegevens!$B120="","",-SUMIF(Tabel6[Partnerorganisatie],Identificatiegegevens!$B120,Tabel6[Bedrag]))</f>
        <v/>
      </c>
      <c r="L120" s="143" t="str">
        <f>IF(Identificatiegegevens!$B120="","",SUM(Identificatiegegevens!$F120:$K120))</f>
        <v/>
      </c>
      <c r="M120" s="146" t="str">
        <f>IF(Identificatiegegevens!$B120="","",SUMIF(Tabel2[Partnerorganisatie],Identificatiegegevens!$B120,Tabel2[Aanvaarde kost]))</f>
        <v/>
      </c>
      <c r="N120" s="146" t="str">
        <f>IF(Identificatiegegevens!$B120="","",Identificatiegegevens!$M120*0.15)</f>
        <v/>
      </c>
      <c r="O120" s="146" t="str">
        <f>IF(Identificatiegegevens!$B120="","",IF(OR(Identificatiegegevens!$D120="promotor",Identificatiegegevens!$D120="partner"),SUMIF(Tabel3[Opdrachtgevende Partnerorganisatie],Identificatiegegevens!$B120,Tabel3[Aanvaarde kost]),SUMIF(Tabel3[Naam leverancier of onderaannemer],Identificatiegegevens!$B120,Tabel3[Aanvaarde kost])))</f>
        <v/>
      </c>
      <c r="P120" s="146" t="str">
        <f>IF(Identificatiegegevens!$B120="","",IF(OR(Identificatiegegevens!$D120="promotor",Identificatiegegevens!$D120="partner"),SUMIF(Tabel4[Opdrachtgevende Partnerorganisatie],Identificatiegegevens!$B120,Tabel4[Aanvaarde kost]),SUMIF(Tabel4[Naam leverancier of onderaannemer],Identificatiegegevens!$B120,Tabel4[Aanvaarde kost])))</f>
        <v/>
      </c>
      <c r="Q120" s="146" t="str">
        <f>IF(Identificatiegegevens!$B120="","",IF(OR(Identificatiegegevens!$D120="promotor",Identificatiegegevens!$D120="partner"),SUMIF(Tabel5[Opdrachtgevende Partnerorganisatie],Identificatiegegevens!$B120,Tabel5[Aanvaarde kost]),SUMIF(Tabel5[Naam leverancier of onderaannemer],Identificatiegegevens!$B120,Tabel5[Aanvaarde kost])))</f>
        <v/>
      </c>
      <c r="R120" s="146" t="str">
        <f>IF(Identificatiegegevens!$B120="","",-SUMIF(Tabel6[Partnerorganisatie],Identificatiegegevens!$B120,Tabel6[Aanvaarde ontvangsten]))</f>
        <v/>
      </c>
      <c r="S120" s="143" t="str">
        <f>IF(Identificatiegegevens!$B120="","",SUM(Identificatiegegevens!$M120:$R120))</f>
        <v/>
      </c>
    </row>
    <row r="121" spans="1:19" ht="15.75" x14ac:dyDescent="0.25">
      <c r="A121" s="136" t="s">
        <v>837</v>
      </c>
      <c r="B121" s="151"/>
      <c r="C121" s="152"/>
      <c r="D121" s="152"/>
      <c r="E121" s="141" t="str" cm="1">
        <f t="array" ref="E121">IF(ISBLANK(Identificatiegegevens!$B121),"",_xlfn.TEXTJOIN("; ",TRUE,_xlfn.UNIQUE(IF(_xlfn.VSTACK(Tabel3[Naam leverancier of onderaannemer],Tabel4[Naam leverancier of onderaannemer],Tabel5[Naam leverancier of onderaannemer])=Identificatiegegevens!$B121,_xlfn.VSTACK(Tabel3[Opdrachtgevende Partnerorganisatie],Tabel4[Opdrachtgevende Partnerorganisatie],Tabel5[Opdrachtgevende Partnerorganisatie]),""))))</f>
        <v/>
      </c>
      <c r="F121" s="145" t="str">
        <f>IF(Identificatiegegevens!$B121="","",SUMIF(Tabel2[Partnerorganisatie],Identificatiegegevens!$B121,Tabel2[Totaal personeelskost]))</f>
        <v/>
      </c>
      <c r="G121" s="145" t="str">
        <f>IF(Identificatiegegevens!$B121="","",Identificatiegegevens!$F121*0.15)</f>
        <v/>
      </c>
      <c r="H121" s="145" t="str">
        <f>IF(Identificatiegegevens!$B121="","",IF(OR(Identificatiegegevens!$D121="promotor",Identificatiegegevens!$D121="partner"),SUMIF(Tabel3[Opdrachtgevende Partnerorganisatie],Identificatiegegevens!$B121,Tabel3[Totaal]),SUMIF(Tabel3[Naam leverancier of onderaannemer],Identificatiegegevens!$B121,Tabel3[Totaal])))</f>
        <v/>
      </c>
      <c r="I121" s="145" t="str">
        <f>IF(Identificatiegegevens!$B121="","",IF(OR(Identificatiegegevens!$D121="promotor",Identificatiegegevens!$D121="partner"),SUMIF(Tabel4[Opdrachtgevende Partnerorganisatie],Identificatiegegevens!$B121,Tabel4[Totaal]),SUMIF(Tabel4[Naam leverancier of onderaannemer],Identificatiegegevens!$B121,Tabel4[Totaal])))</f>
        <v/>
      </c>
      <c r="J121" s="145" t="str">
        <f>IF(Identificatiegegevens!$B121="","",IF(OR(Identificatiegegevens!$D121="promotor",Identificatiegegevens!$D121="partner"),SUMIF(Tabel5[Opdrachtgevende Partnerorganisatie],Identificatiegegevens!$B121,Tabel5[Totaal]),SUMIF(Tabel5[Naam leverancier of onderaannemer],Identificatiegegevens!$B121,Tabel5[Totaal])))</f>
        <v/>
      </c>
      <c r="K121" s="145" t="str">
        <f>IF(Identificatiegegevens!$B121="","",-SUMIF(Tabel6[Partnerorganisatie],Identificatiegegevens!$B121,Tabel6[Bedrag]))</f>
        <v/>
      </c>
      <c r="L121" s="143" t="str">
        <f>IF(Identificatiegegevens!$B121="","",SUM(Identificatiegegevens!$F121:$K121))</f>
        <v/>
      </c>
      <c r="M121" s="146" t="str">
        <f>IF(Identificatiegegevens!$B121="","",SUMIF(Tabel2[Partnerorganisatie],Identificatiegegevens!$B121,Tabel2[Aanvaarde kost]))</f>
        <v/>
      </c>
      <c r="N121" s="146" t="str">
        <f>IF(Identificatiegegevens!$B121="","",Identificatiegegevens!$M121*0.15)</f>
        <v/>
      </c>
      <c r="O121" s="146" t="str">
        <f>IF(Identificatiegegevens!$B121="","",IF(OR(Identificatiegegevens!$D121="promotor",Identificatiegegevens!$D121="partner"),SUMIF(Tabel3[Opdrachtgevende Partnerorganisatie],Identificatiegegevens!$B121,Tabel3[Aanvaarde kost]),SUMIF(Tabel3[Naam leverancier of onderaannemer],Identificatiegegevens!$B121,Tabel3[Aanvaarde kost])))</f>
        <v/>
      </c>
      <c r="P121" s="146" t="str">
        <f>IF(Identificatiegegevens!$B121="","",IF(OR(Identificatiegegevens!$D121="promotor",Identificatiegegevens!$D121="partner"),SUMIF(Tabel4[Opdrachtgevende Partnerorganisatie],Identificatiegegevens!$B121,Tabel4[Aanvaarde kost]),SUMIF(Tabel4[Naam leverancier of onderaannemer],Identificatiegegevens!$B121,Tabel4[Aanvaarde kost])))</f>
        <v/>
      </c>
      <c r="Q121" s="146" t="str">
        <f>IF(Identificatiegegevens!$B121="","",IF(OR(Identificatiegegevens!$D121="promotor",Identificatiegegevens!$D121="partner"),SUMIF(Tabel5[Opdrachtgevende Partnerorganisatie],Identificatiegegevens!$B121,Tabel5[Aanvaarde kost]),SUMIF(Tabel5[Naam leverancier of onderaannemer],Identificatiegegevens!$B121,Tabel5[Aanvaarde kost])))</f>
        <v/>
      </c>
      <c r="R121" s="146" t="str">
        <f>IF(Identificatiegegevens!$B121="","",-SUMIF(Tabel6[Partnerorganisatie],Identificatiegegevens!$B121,Tabel6[Aanvaarde ontvangsten]))</f>
        <v/>
      </c>
      <c r="S121" s="143" t="str">
        <f>IF(Identificatiegegevens!$B121="","",SUM(Identificatiegegevens!$M121:$R121))</f>
        <v/>
      </c>
    </row>
    <row r="122" spans="1:19" ht="15.75" x14ac:dyDescent="0.25">
      <c r="A122" s="136" t="s">
        <v>838</v>
      </c>
      <c r="B122" s="149"/>
      <c r="C122" s="150"/>
      <c r="D122" s="150"/>
      <c r="E122" s="141" t="str" cm="1">
        <f t="array" ref="E122">IF(ISBLANK(Identificatiegegevens!$B122),"",_xlfn.TEXTJOIN("; ",TRUE,_xlfn.UNIQUE(IF(_xlfn.VSTACK(Tabel3[Naam leverancier of onderaannemer],Tabel4[Naam leverancier of onderaannemer],Tabel5[Naam leverancier of onderaannemer])=Identificatiegegevens!$B122,_xlfn.VSTACK(Tabel3[Opdrachtgevende Partnerorganisatie],Tabel4[Opdrachtgevende Partnerorganisatie],Tabel5[Opdrachtgevende Partnerorganisatie]),""))))</f>
        <v/>
      </c>
      <c r="F122" s="145" t="str">
        <f>IF(Identificatiegegevens!$B122="","",SUMIF(Tabel2[Partnerorganisatie],Identificatiegegevens!$B122,Tabel2[Totaal personeelskost]))</f>
        <v/>
      </c>
      <c r="G122" s="145" t="str">
        <f>IF(Identificatiegegevens!$B122="","",Identificatiegegevens!$F122*0.15)</f>
        <v/>
      </c>
      <c r="H122" s="145" t="str">
        <f>IF(Identificatiegegevens!$B122="","",IF(OR(Identificatiegegevens!$D122="promotor",Identificatiegegevens!$D122="partner"),SUMIF(Tabel3[Opdrachtgevende Partnerorganisatie],Identificatiegegevens!$B122,Tabel3[Totaal]),SUMIF(Tabel3[Naam leverancier of onderaannemer],Identificatiegegevens!$B122,Tabel3[Totaal])))</f>
        <v/>
      </c>
      <c r="I122" s="145" t="str">
        <f>IF(Identificatiegegevens!$B122="","",IF(OR(Identificatiegegevens!$D122="promotor",Identificatiegegevens!$D122="partner"),SUMIF(Tabel4[Opdrachtgevende Partnerorganisatie],Identificatiegegevens!$B122,Tabel4[Totaal]),SUMIF(Tabel4[Naam leverancier of onderaannemer],Identificatiegegevens!$B122,Tabel4[Totaal])))</f>
        <v/>
      </c>
      <c r="J122" s="145" t="str">
        <f>IF(Identificatiegegevens!$B122="","",IF(OR(Identificatiegegevens!$D122="promotor",Identificatiegegevens!$D122="partner"),SUMIF(Tabel5[Opdrachtgevende Partnerorganisatie],Identificatiegegevens!$B122,Tabel5[Totaal]),SUMIF(Tabel5[Naam leverancier of onderaannemer],Identificatiegegevens!$B122,Tabel5[Totaal])))</f>
        <v/>
      </c>
      <c r="K122" s="145" t="str">
        <f>IF(Identificatiegegevens!$B122="","",-SUMIF(Tabel6[Partnerorganisatie],Identificatiegegevens!$B122,Tabel6[Bedrag]))</f>
        <v/>
      </c>
      <c r="L122" s="143" t="str">
        <f>IF(Identificatiegegevens!$B122="","",SUM(Identificatiegegevens!$F122:$K122))</f>
        <v/>
      </c>
      <c r="M122" s="146" t="str">
        <f>IF(Identificatiegegevens!$B122="","",SUMIF(Tabel2[Partnerorganisatie],Identificatiegegevens!$B122,Tabel2[Aanvaarde kost]))</f>
        <v/>
      </c>
      <c r="N122" s="146" t="str">
        <f>IF(Identificatiegegevens!$B122="","",Identificatiegegevens!$M122*0.15)</f>
        <v/>
      </c>
      <c r="O122" s="146" t="str">
        <f>IF(Identificatiegegevens!$B122="","",IF(OR(Identificatiegegevens!$D122="promotor",Identificatiegegevens!$D122="partner"),SUMIF(Tabel3[Opdrachtgevende Partnerorganisatie],Identificatiegegevens!$B122,Tabel3[Aanvaarde kost]),SUMIF(Tabel3[Naam leverancier of onderaannemer],Identificatiegegevens!$B122,Tabel3[Aanvaarde kost])))</f>
        <v/>
      </c>
      <c r="P122" s="146" t="str">
        <f>IF(Identificatiegegevens!$B122="","",IF(OR(Identificatiegegevens!$D122="promotor",Identificatiegegevens!$D122="partner"),SUMIF(Tabel4[Opdrachtgevende Partnerorganisatie],Identificatiegegevens!$B122,Tabel4[Aanvaarde kost]),SUMIF(Tabel4[Naam leverancier of onderaannemer],Identificatiegegevens!$B122,Tabel4[Aanvaarde kost])))</f>
        <v/>
      </c>
      <c r="Q122" s="146" t="str">
        <f>IF(Identificatiegegevens!$B122="","",IF(OR(Identificatiegegevens!$D122="promotor",Identificatiegegevens!$D122="partner"),SUMIF(Tabel5[Opdrachtgevende Partnerorganisatie],Identificatiegegevens!$B122,Tabel5[Aanvaarde kost]),SUMIF(Tabel5[Naam leverancier of onderaannemer],Identificatiegegevens!$B122,Tabel5[Aanvaarde kost])))</f>
        <v/>
      </c>
      <c r="R122" s="146" t="str">
        <f>IF(Identificatiegegevens!$B122="","",-SUMIF(Tabel6[Partnerorganisatie],Identificatiegegevens!$B122,Tabel6[Aanvaarde ontvangsten]))</f>
        <v/>
      </c>
      <c r="S122" s="143" t="str">
        <f>IF(Identificatiegegevens!$B122="","",SUM(Identificatiegegevens!$M122:$R122))</f>
        <v/>
      </c>
    </row>
    <row r="123" spans="1:19" ht="15.75" x14ac:dyDescent="0.25">
      <c r="A123" s="136" t="s">
        <v>839</v>
      </c>
      <c r="B123" s="151"/>
      <c r="C123" s="152"/>
      <c r="D123" s="152"/>
      <c r="E123" s="141" t="str" cm="1">
        <f t="array" ref="E123">IF(ISBLANK(Identificatiegegevens!$B123),"",_xlfn.TEXTJOIN("; ",TRUE,_xlfn.UNIQUE(IF(_xlfn.VSTACK(Tabel3[Naam leverancier of onderaannemer],Tabel4[Naam leverancier of onderaannemer],Tabel5[Naam leverancier of onderaannemer])=Identificatiegegevens!$B123,_xlfn.VSTACK(Tabel3[Opdrachtgevende Partnerorganisatie],Tabel4[Opdrachtgevende Partnerorganisatie],Tabel5[Opdrachtgevende Partnerorganisatie]),""))))</f>
        <v/>
      </c>
      <c r="F123" s="145" t="str">
        <f>IF(Identificatiegegevens!$B123="","",SUMIF(Tabel2[Partnerorganisatie],Identificatiegegevens!$B123,Tabel2[Totaal personeelskost]))</f>
        <v/>
      </c>
      <c r="G123" s="145" t="str">
        <f>IF(Identificatiegegevens!$B123="","",Identificatiegegevens!$F123*0.15)</f>
        <v/>
      </c>
      <c r="H123" s="145" t="str">
        <f>IF(Identificatiegegevens!$B123="","",IF(OR(Identificatiegegevens!$D123="promotor",Identificatiegegevens!$D123="partner"),SUMIF(Tabel3[Opdrachtgevende Partnerorganisatie],Identificatiegegevens!$B123,Tabel3[Totaal]),SUMIF(Tabel3[Naam leverancier of onderaannemer],Identificatiegegevens!$B123,Tabel3[Totaal])))</f>
        <v/>
      </c>
      <c r="I123" s="145" t="str">
        <f>IF(Identificatiegegevens!$B123="","",IF(OR(Identificatiegegevens!$D123="promotor",Identificatiegegevens!$D123="partner"),SUMIF(Tabel4[Opdrachtgevende Partnerorganisatie],Identificatiegegevens!$B123,Tabel4[Totaal]),SUMIF(Tabel4[Naam leverancier of onderaannemer],Identificatiegegevens!$B123,Tabel4[Totaal])))</f>
        <v/>
      </c>
      <c r="J123" s="145" t="str">
        <f>IF(Identificatiegegevens!$B123="","",IF(OR(Identificatiegegevens!$D123="promotor",Identificatiegegevens!$D123="partner"),SUMIF(Tabel5[Opdrachtgevende Partnerorganisatie],Identificatiegegevens!$B123,Tabel5[Totaal]),SUMIF(Tabel5[Naam leverancier of onderaannemer],Identificatiegegevens!$B123,Tabel5[Totaal])))</f>
        <v/>
      </c>
      <c r="K123" s="145" t="str">
        <f>IF(Identificatiegegevens!$B123="","",-SUMIF(Tabel6[Partnerorganisatie],Identificatiegegevens!$B123,Tabel6[Bedrag]))</f>
        <v/>
      </c>
      <c r="L123" s="143" t="str">
        <f>IF(Identificatiegegevens!$B123="","",SUM(Identificatiegegevens!$F123:$K123))</f>
        <v/>
      </c>
      <c r="M123" s="146" t="str">
        <f>IF(Identificatiegegevens!$B123="","",SUMIF(Tabel2[Partnerorganisatie],Identificatiegegevens!$B123,Tabel2[Aanvaarde kost]))</f>
        <v/>
      </c>
      <c r="N123" s="146" t="str">
        <f>IF(Identificatiegegevens!$B123="","",Identificatiegegevens!$M123*0.15)</f>
        <v/>
      </c>
      <c r="O123" s="146" t="str">
        <f>IF(Identificatiegegevens!$B123="","",IF(OR(Identificatiegegevens!$D123="promotor",Identificatiegegevens!$D123="partner"),SUMIF(Tabel3[Opdrachtgevende Partnerorganisatie],Identificatiegegevens!$B123,Tabel3[Aanvaarde kost]),SUMIF(Tabel3[Naam leverancier of onderaannemer],Identificatiegegevens!$B123,Tabel3[Aanvaarde kost])))</f>
        <v/>
      </c>
      <c r="P123" s="146" t="str">
        <f>IF(Identificatiegegevens!$B123="","",IF(OR(Identificatiegegevens!$D123="promotor",Identificatiegegevens!$D123="partner"),SUMIF(Tabel4[Opdrachtgevende Partnerorganisatie],Identificatiegegevens!$B123,Tabel4[Aanvaarde kost]),SUMIF(Tabel4[Naam leverancier of onderaannemer],Identificatiegegevens!$B123,Tabel4[Aanvaarde kost])))</f>
        <v/>
      </c>
      <c r="Q123" s="146" t="str">
        <f>IF(Identificatiegegevens!$B123="","",IF(OR(Identificatiegegevens!$D123="promotor",Identificatiegegevens!$D123="partner"),SUMIF(Tabel5[Opdrachtgevende Partnerorganisatie],Identificatiegegevens!$B123,Tabel5[Aanvaarde kost]),SUMIF(Tabel5[Naam leverancier of onderaannemer],Identificatiegegevens!$B123,Tabel5[Aanvaarde kost])))</f>
        <v/>
      </c>
      <c r="R123" s="146" t="str">
        <f>IF(Identificatiegegevens!$B123="","",-SUMIF(Tabel6[Partnerorganisatie],Identificatiegegevens!$B123,Tabel6[Aanvaarde ontvangsten]))</f>
        <v/>
      </c>
      <c r="S123" s="143" t="str">
        <f>IF(Identificatiegegevens!$B123="","",SUM(Identificatiegegevens!$M123:$R123))</f>
        <v/>
      </c>
    </row>
    <row r="124" spans="1:19" ht="15.75" x14ac:dyDescent="0.25">
      <c r="A124" s="136" t="s">
        <v>840</v>
      </c>
      <c r="B124" s="149"/>
      <c r="C124" s="150"/>
      <c r="D124" s="150"/>
      <c r="E124" s="141" t="str" cm="1">
        <f t="array" ref="E124">IF(ISBLANK(Identificatiegegevens!$B124),"",_xlfn.TEXTJOIN("; ",TRUE,_xlfn.UNIQUE(IF(_xlfn.VSTACK(Tabel3[Naam leverancier of onderaannemer],Tabel4[Naam leverancier of onderaannemer],Tabel5[Naam leverancier of onderaannemer])=Identificatiegegevens!$B124,_xlfn.VSTACK(Tabel3[Opdrachtgevende Partnerorganisatie],Tabel4[Opdrachtgevende Partnerorganisatie],Tabel5[Opdrachtgevende Partnerorganisatie]),""))))</f>
        <v/>
      </c>
      <c r="F124" s="145" t="str">
        <f>IF(Identificatiegegevens!$B124="","",SUMIF(Tabel2[Partnerorganisatie],Identificatiegegevens!$B124,Tabel2[Totaal personeelskost]))</f>
        <v/>
      </c>
      <c r="G124" s="145" t="str">
        <f>IF(Identificatiegegevens!$B124="","",Identificatiegegevens!$F124*0.15)</f>
        <v/>
      </c>
      <c r="H124" s="145" t="str">
        <f>IF(Identificatiegegevens!$B124="","",IF(OR(Identificatiegegevens!$D124="promotor",Identificatiegegevens!$D124="partner"),SUMIF(Tabel3[Opdrachtgevende Partnerorganisatie],Identificatiegegevens!$B124,Tabel3[Totaal]),SUMIF(Tabel3[Naam leverancier of onderaannemer],Identificatiegegevens!$B124,Tabel3[Totaal])))</f>
        <v/>
      </c>
      <c r="I124" s="145" t="str">
        <f>IF(Identificatiegegevens!$B124="","",IF(OR(Identificatiegegevens!$D124="promotor",Identificatiegegevens!$D124="partner"),SUMIF(Tabel4[Opdrachtgevende Partnerorganisatie],Identificatiegegevens!$B124,Tabel4[Totaal]),SUMIF(Tabel4[Naam leverancier of onderaannemer],Identificatiegegevens!$B124,Tabel4[Totaal])))</f>
        <v/>
      </c>
      <c r="J124" s="145" t="str">
        <f>IF(Identificatiegegevens!$B124="","",IF(OR(Identificatiegegevens!$D124="promotor",Identificatiegegevens!$D124="partner"),SUMIF(Tabel5[Opdrachtgevende Partnerorganisatie],Identificatiegegevens!$B124,Tabel5[Totaal]),SUMIF(Tabel5[Naam leverancier of onderaannemer],Identificatiegegevens!$B124,Tabel5[Totaal])))</f>
        <v/>
      </c>
      <c r="K124" s="145" t="str">
        <f>IF(Identificatiegegevens!$B124="","",-SUMIF(Tabel6[Partnerorganisatie],Identificatiegegevens!$B124,Tabel6[Bedrag]))</f>
        <v/>
      </c>
      <c r="L124" s="143" t="str">
        <f>IF(Identificatiegegevens!$B124="","",SUM(Identificatiegegevens!$F124:$K124))</f>
        <v/>
      </c>
      <c r="M124" s="146" t="str">
        <f>IF(Identificatiegegevens!$B124="","",SUMIF(Tabel2[Partnerorganisatie],Identificatiegegevens!$B124,Tabel2[Aanvaarde kost]))</f>
        <v/>
      </c>
      <c r="N124" s="146" t="str">
        <f>IF(Identificatiegegevens!$B124="","",Identificatiegegevens!$M124*0.15)</f>
        <v/>
      </c>
      <c r="O124" s="146" t="str">
        <f>IF(Identificatiegegevens!$B124="","",IF(OR(Identificatiegegevens!$D124="promotor",Identificatiegegevens!$D124="partner"),SUMIF(Tabel3[Opdrachtgevende Partnerorganisatie],Identificatiegegevens!$B124,Tabel3[Aanvaarde kost]),SUMIF(Tabel3[Naam leverancier of onderaannemer],Identificatiegegevens!$B124,Tabel3[Aanvaarde kost])))</f>
        <v/>
      </c>
      <c r="P124" s="146" t="str">
        <f>IF(Identificatiegegevens!$B124="","",IF(OR(Identificatiegegevens!$D124="promotor",Identificatiegegevens!$D124="partner"),SUMIF(Tabel4[Opdrachtgevende Partnerorganisatie],Identificatiegegevens!$B124,Tabel4[Aanvaarde kost]),SUMIF(Tabel4[Naam leverancier of onderaannemer],Identificatiegegevens!$B124,Tabel4[Aanvaarde kost])))</f>
        <v/>
      </c>
      <c r="Q124" s="146" t="str">
        <f>IF(Identificatiegegevens!$B124="","",IF(OR(Identificatiegegevens!$D124="promotor",Identificatiegegevens!$D124="partner"),SUMIF(Tabel5[Opdrachtgevende Partnerorganisatie],Identificatiegegevens!$B124,Tabel5[Aanvaarde kost]),SUMIF(Tabel5[Naam leverancier of onderaannemer],Identificatiegegevens!$B124,Tabel5[Aanvaarde kost])))</f>
        <v/>
      </c>
      <c r="R124" s="146" t="str">
        <f>IF(Identificatiegegevens!$B124="","",-SUMIF(Tabel6[Partnerorganisatie],Identificatiegegevens!$B124,Tabel6[Aanvaarde ontvangsten]))</f>
        <v/>
      </c>
      <c r="S124" s="143" t="str">
        <f>IF(Identificatiegegevens!$B124="","",SUM(Identificatiegegevens!$M124:$R124))</f>
        <v/>
      </c>
    </row>
    <row r="125" spans="1:19" ht="15.75" x14ac:dyDescent="0.25">
      <c r="A125" s="136" t="s">
        <v>841</v>
      </c>
      <c r="B125" s="151"/>
      <c r="C125" s="152"/>
      <c r="D125" s="152"/>
      <c r="E125" s="141" t="str" cm="1">
        <f t="array" ref="E125">IF(ISBLANK(Identificatiegegevens!$B125),"",_xlfn.TEXTJOIN("; ",TRUE,_xlfn.UNIQUE(IF(_xlfn.VSTACK(Tabel3[Naam leverancier of onderaannemer],Tabel4[Naam leverancier of onderaannemer],Tabel5[Naam leverancier of onderaannemer])=Identificatiegegevens!$B125,_xlfn.VSTACK(Tabel3[Opdrachtgevende Partnerorganisatie],Tabel4[Opdrachtgevende Partnerorganisatie],Tabel5[Opdrachtgevende Partnerorganisatie]),""))))</f>
        <v/>
      </c>
      <c r="F125" s="145" t="str">
        <f>IF(Identificatiegegevens!$B125="","",SUMIF(Tabel2[Partnerorganisatie],Identificatiegegevens!$B125,Tabel2[Totaal personeelskost]))</f>
        <v/>
      </c>
      <c r="G125" s="145" t="str">
        <f>IF(Identificatiegegevens!$B125="","",Identificatiegegevens!$F125*0.15)</f>
        <v/>
      </c>
      <c r="H125" s="145" t="str">
        <f>IF(Identificatiegegevens!$B125="","",IF(OR(Identificatiegegevens!$D125="promotor",Identificatiegegevens!$D125="partner"),SUMIF(Tabel3[Opdrachtgevende Partnerorganisatie],Identificatiegegevens!$B125,Tabel3[Totaal]),SUMIF(Tabel3[Naam leverancier of onderaannemer],Identificatiegegevens!$B125,Tabel3[Totaal])))</f>
        <v/>
      </c>
      <c r="I125" s="145" t="str">
        <f>IF(Identificatiegegevens!$B125="","",IF(OR(Identificatiegegevens!$D125="promotor",Identificatiegegevens!$D125="partner"),SUMIF(Tabel4[Opdrachtgevende Partnerorganisatie],Identificatiegegevens!$B125,Tabel4[Totaal]),SUMIF(Tabel4[Naam leverancier of onderaannemer],Identificatiegegevens!$B125,Tabel4[Totaal])))</f>
        <v/>
      </c>
      <c r="J125" s="145" t="str">
        <f>IF(Identificatiegegevens!$B125="","",IF(OR(Identificatiegegevens!$D125="promotor",Identificatiegegevens!$D125="partner"),SUMIF(Tabel5[Opdrachtgevende Partnerorganisatie],Identificatiegegevens!$B125,Tabel5[Totaal]),SUMIF(Tabel5[Naam leverancier of onderaannemer],Identificatiegegevens!$B125,Tabel5[Totaal])))</f>
        <v/>
      </c>
      <c r="K125" s="145" t="str">
        <f>IF(Identificatiegegevens!$B125="","",-SUMIF(Tabel6[Partnerorganisatie],Identificatiegegevens!$B125,Tabel6[Bedrag]))</f>
        <v/>
      </c>
      <c r="L125" s="143" t="str">
        <f>IF(Identificatiegegevens!$B125="","",SUM(Identificatiegegevens!$F125:$K125))</f>
        <v/>
      </c>
      <c r="M125" s="146" t="str">
        <f>IF(Identificatiegegevens!$B125="","",SUMIF(Tabel2[Partnerorganisatie],Identificatiegegevens!$B125,Tabel2[Aanvaarde kost]))</f>
        <v/>
      </c>
      <c r="N125" s="146" t="str">
        <f>IF(Identificatiegegevens!$B125="","",Identificatiegegevens!$M125*0.15)</f>
        <v/>
      </c>
      <c r="O125" s="146" t="str">
        <f>IF(Identificatiegegevens!$B125="","",IF(OR(Identificatiegegevens!$D125="promotor",Identificatiegegevens!$D125="partner"),SUMIF(Tabel3[Opdrachtgevende Partnerorganisatie],Identificatiegegevens!$B125,Tabel3[Aanvaarde kost]),SUMIF(Tabel3[Naam leverancier of onderaannemer],Identificatiegegevens!$B125,Tabel3[Aanvaarde kost])))</f>
        <v/>
      </c>
      <c r="P125" s="146" t="str">
        <f>IF(Identificatiegegevens!$B125="","",IF(OR(Identificatiegegevens!$D125="promotor",Identificatiegegevens!$D125="partner"),SUMIF(Tabel4[Opdrachtgevende Partnerorganisatie],Identificatiegegevens!$B125,Tabel4[Aanvaarde kost]),SUMIF(Tabel4[Naam leverancier of onderaannemer],Identificatiegegevens!$B125,Tabel4[Aanvaarde kost])))</f>
        <v/>
      </c>
      <c r="Q125" s="146" t="str">
        <f>IF(Identificatiegegevens!$B125="","",IF(OR(Identificatiegegevens!$D125="promotor",Identificatiegegevens!$D125="partner"),SUMIF(Tabel5[Opdrachtgevende Partnerorganisatie],Identificatiegegevens!$B125,Tabel5[Aanvaarde kost]),SUMIF(Tabel5[Naam leverancier of onderaannemer],Identificatiegegevens!$B125,Tabel5[Aanvaarde kost])))</f>
        <v/>
      </c>
      <c r="R125" s="146" t="str">
        <f>IF(Identificatiegegevens!$B125="","",-SUMIF(Tabel6[Partnerorganisatie],Identificatiegegevens!$B125,Tabel6[Aanvaarde ontvangsten]))</f>
        <v/>
      </c>
      <c r="S125" s="143" t="str">
        <f>IF(Identificatiegegevens!$B125="","",SUM(Identificatiegegevens!$M125:$R125))</f>
        <v/>
      </c>
    </row>
    <row r="126" spans="1:19" ht="15.75" x14ac:dyDescent="0.25">
      <c r="A126" s="136" t="s">
        <v>842</v>
      </c>
      <c r="B126" s="149"/>
      <c r="C126" s="150"/>
      <c r="D126" s="150"/>
      <c r="E126" s="141" t="str" cm="1">
        <f t="array" ref="E126">IF(ISBLANK(Identificatiegegevens!$B126),"",_xlfn.TEXTJOIN("; ",TRUE,_xlfn.UNIQUE(IF(_xlfn.VSTACK(Tabel3[Naam leverancier of onderaannemer],Tabel4[Naam leverancier of onderaannemer],Tabel5[Naam leverancier of onderaannemer])=Identificatiegegevens!$B126,_xlfn.VSTACK(Tabel3[Opdrachtgevende Partnerorganisatie],Tabel4[Opdrachtgevende Partnerorganisatie],Tabel5[Opdrachtgevende Partnerorganisatie]),""))))</f>
        <v/>
      </c>
      <c r="F126" s="145" t="str">
        <f>IF(Identificatiegegevens!$B126="","",SUMIF(Tabel2[Partnerorganisatie],Identificatiegegevens!$B126,Tabel2[Totaal personeelskost]))</f>
        <v/>
      </c>
      <c r="G126" s="145" t="str">
        <f>IF(Identificatiegegevens!$B126="","",Identificatiegegevens!$F126*0.15)</f>
        <v/>
      </c>
      <c r="H126" s="145" t="str">
        <f>IF(Identificatiegegevens!$B126="","",IF(OR(Identificatiegegevens!$D126="promotor",Identificatiegegevens!$D126="partner"),SUMIF(Tabel3[Opdrachtgevende Partnerorganisatie],Identificatiegegevens!$B126,Tabel3[Totaal]),SUMIF(Tabel3[Naam leverancier of onderaannemer],Identificatiegegevens!$B126,Tabel3[Totaal])))</f>
        <v/>
      </c>
      <c r="I126" s="145" t="str">
        <f>IF(Identificatiegegevens!$B126="","",IF(OR(Identificatiegegevens!$D126="promotor",Identificatiegegevens!$D126="partner"),SUMIF(Tabel4[Opdrachtgevende Partnerorganisatie],Identificatiegegevens!$B126,Tabel4[Totaal]),SUMIF(Tabel4[Naam leverancier of onderaannemer],Identificatiegegevens!$B126,Tabel4[Totaal])))</f>
        <v/>
      </c>
      <c r="J126" s="145" t="str">
        <f>IF(Identificatiegegevens!$B126="","",IF(OR(Identificatiegegevens!$D126="promotor",Identificatiegegevens!$D126="partner"),SUMIF(Tabel5[Opdrachtgevende Partnerorganisatie],Identificatiegegevens!$B126,Tabel5[Totaal]),SUMIF(Tabel5[Naam leverancier of onderaannemer],Identificatiegegevens!$B126,Tabel5[Totaal])))</f>
        <v/>
      </c>
      <c r="K126" s="145" t="str">
        <f>IF(Identificatiegegevens!$B126="","",-SUMIF(Tabel6[Partnerorganisatie],Identificatiegegevens!$B126,Tabel6[Bedrag]))</f>
        <v/>
      </c>
      <c r="L126" s="143" t="str">
        <f>IF(Identificatiegegevens!$B126="","",SUM(Identificatiegegevens!$F126:$K126))</f>
        <v/>
      </c>
      <c r="M126" s="146" t="str">
        <f>IF(Identificatiegegevens!$B126="","",SUMIF(Tabel2[Partnerorganisatie],Identificatiegegevens!$B126,Tabel2[Aanvaarde kost]))</f>
        <v/>
      </c>
      <c r="N126" s="146" t="str">
        <f>IF(Identificatiegegevens!$B126="","",Identificatiegegevens!$M126*0.15)</f>
        <v/>
      </c>
      <c r="O126" s="146" t="str">
        <f>IF(Identificatiegegevens!$B126="","",IF(OR(Identificatiegegevens!$D126="promotor",Identificatiegegevens!$D126="partner"),SUMIF(Tabel3[Opdrachtgevende Partnerorganisatie],Identificatiegegevens!$B126,Tabel3[Aanvaarde kost]),SUMIF(Tabel3[Naam leverancier of onderaannemer],Identificatiegegevens!$B126,Tabel3[Aanvaarde kost])))</f>
        <v/>
      </c>
      <c r="P126" s="146" t="str">
        <f>IF(Identificatiegegevens!$B126="","",IF(OR(Identificatiegegevens!$D126="promotor",Identificatiegegevens!$D126="partner"),SUMIF(Tabel4[Opdrachtgevende Partnerorganisatie],Identificatiegegevens!$B126,Tabel4[Aanvaarde kost]),SUMIF(Tabel4[Naam leverancier of onderaannemer],Identificatiegegevens!$B126,Tabel4[Aanvaarde kost])))</f>
        <v/>
      </c>
      <c r="Q126" s="146" t="str">
        <f>IF(Identificatiegegevens!$B126="","",IF(OR(Identificatiegegevens!$D126="promotor",Identificatiegegevens!$D126="partner"),SUMIF(Tabel5[Opdrachtgevende Partnerorganisatie],Identificatiegegevens!$B126,Tabel5[Aanvaarde kost]),SUMIF(Tabel5[Naam leverancier of onderaannemer],Identificatiegegevens!$B126,Tabel5[Aanvaarde kost])))</f>
        <v/>
      </c>
      <c r="R126" s="146" t="str">
        <f>IF(Identificatiegegevens!$B126="","",-SUMIF(Tabel6[Partnerorganisatie],Identificatiegegevens!$B126,Tabel6[Aanvaarde ontvangsten]))</f>
        <v/>
      </c>
      <c r="S126" s="143" t="str">
        <f>IF(Identificatiegegevens!$B126="","",SUM(Identificatiegegevens!$M126:$R126))</f>
        <v/>
      </c>
    </row>
    <row r="127" spans="1:19" ht="15.75" x14ac:dyDescent="0.25">
      <c r="A127" s="136" t="s">
        <v>843</v>
      </c>
      <c r="B127" s="151"/>
      <c r="C127" s="152"/>
      <c r="D127" s="152"/>
      <c r="E127" s="141" t="str" cm="1">
        <f t="array" ref="E127">IF(ISBLANK(Identificatiegegevens!$B127),"",_xlfn.TEXTJOIN("; ",TRUE,_xlfn.UNIQUE(IF(_xlfn.VSTACK(Tabel3[Naam leverancier of onderaannemer],Tabel4[Naam leverancier of onderaannemer],Tabel5[Naam leverancier of onderaannemer])=Identificatiegegevens!$B127,_xlfn.VSTACK(Tabel3[Opdrachtgevende Partnerorganisatie],Tabel4[Opdrachtgevende Partnerorganisatie],Tabel5[Opdrachtgevende Partnerorganisatie]),""))))</f>
        <v/>
      </c>
      <c r="F127" s="145" t="str">
        <f>IF(Identificatiegegevens!$B127="","",SUMIF(Tabel2[Partnerorganisatie],Identificatiegegevens!$B127,Tabel2[Totaal personeelskost]))</f>
        <v/>
      </c>
      <c r="G127" s="145" t="str">
        <f>IF(Identificatiegegevens!$B127="","",Identificatiegegevens!$F127*0.15)</f>
        <v/>
      </c>
      <c r="H127" s="145" t="str">
        <f>IF(Identificatiegegevens!$B127="","",IF(OR(Identificatiegegevens!$D127="promotor",Identificatiegegevens!$D127="partner"),SUMIF(Tabel3[Opdrachtgevende Partnerorganisatie],Identificatiegegevens!$B127,Tabel3[Totaal]),SUMIF(Tabel3[Naam leverancier of onderaannemer],Identificatiegegevens!$B127,Tabel3[Totaal])))</f>
        <v/>
      </c>
      <c r="I127" s="145" t="str">
        <f>IF(Identificatiegegevens!$B127="","",IF(OR(Identificatiegegevens!$D127="promotor",Identificatiegegevens!$D127="partner"),SUMIF(Tabel4[Opdrachtgevende Partnerorganisatie],Identificatiegegevens!$B127,Tabel4[Totaal]),SUMIF(Tabel4[Naam leverancier of onderaannemer],Identificatiegegevens!$B127,Tabel4[Totaal])))</f>
        <v/>
      </c>
      <c r="J127" s="145" t="str">
        <f>IF(Identificatiegegevens!$B127="","",IF(OR(Identificatiegegevens!$D127="promotor",Identificatiegegevens!$D127="partner"),SUMIF(Tabel5[Opdrachtgevende Partnerorganisatie],Identificatiegegevens!$B127,Tabel5[Totaal]),SUMIF(Tabel5[Naam leverancier of onderaannemer],Identificatiegegevens!$B127,Tabel5[Totaal])))</f>
        <v/>
      </c>
      <c r="K127" s="145" t="str">
        <f>IF(Identificatiegegevens!$B127="","",-SUMIF(Tabel6[Partnerorganisatie],Identificatiegegevens!$B127,Tabel6[Bedrag]))</f>
        <v/>
      </c>
      <c r="L127" s="143" t="str">
        <f>IF(Identificatiegegevens!$B127="","",SUM(Identificatiegegevens!$F127:$K127))</f>
        <v/>
      </c>
      <c r="M127" s="146" t="str">
        <f>IF(Identificatiegegevens!$B127="","",SUMIF(Tabel2[Partnerorganisatie],Identificatiegegevens!$B127,Tabel2[Aanvaarde kost]))</f>
        <v/>
      </c>
      <c r="N127" s="146" t="str">
        <f>IF(Identificatiegegevens!$B127="","",Identificatiegegevens!$M127*0.15)</f>
        <v/>
      </c>
      <c r="O127" s="146" t="str">
        <f>IF(Identificatiegegevens!$B127="","",IF(OR(Identificatiegegevens!$D127="promotor",Identificatiegegevens!$D127="partner"),SUMIF(Tabel3[Opdrachtgevende Partnerorganisatie],Identificatiegegevens!$B127,Tabel3[Aanvaarde kost]),SUMIF(Tabel3[Naam leverancier of onderaannemer],Identificatiegegevens!$B127,Tabel3[Aanvaarde kost])))</f>
        <v/>
      </c>
      <c r="P127" s="146" t="str">
        <f>IF(Identificatiegegevens!$B127="","",IF(OR(Identificatiegegevens!$D127="promotor",Identificatiegegevens!$D127="partner"),SUMIF(Tabel4[Opdrachtgevende Partnerorganisatie],Identificatiegegevens!$B127,Tabel4[Aanvaarde kost]),SUMIF(Tabel4[Naam leverancier of onderaannemer],Identificatiegegevens!$B127,Tabel4[Aanvaarde kost])))</f>
        <v/>
      </c>
      <c r="Q127" s="146" t="str">
        <f>IF(Identificatiegegevens!$B127="","",IF(OR(Identificatiegegevens!$D127="promotor",Identificatiegegevens!$D127="partner"),SUMIF(Tabel5[Opdrachtgevende Partnerorganisatie],Identificatiegegevens!$B127,Tabel5[Aanvaarde kost]),SUMIF(Tabel5[Naam leverancier of onderaannemer],Identificatiegegevens!$B127,Tabel5[Aanvaarde kost])))</f>
        <v/>
      </c>
      <c r="R127" s="146" t="str">
        <f>IF(Identificatiegegevens!$B127="","",-SUMIF(Tabel6[Partnerorganisatie],Identificatiegegevens!$B127,Tabel6[Aanvaarde ontvangsten]))</f>
        <v/>
      </c>
      <c r="S127" s="143" t="str">
        <f>IF(Identificatiegegevens!$B127="","",SUM(Identificatiegegevens!$M127:$R127))</f>
        <v/>
      </c>
    </row>
    <row r="128" spans="1:19" ht="15.75" x14ac:dyDescent="0.25">
      <c r="A128" s="136" t="s">
        <v>844</v>
      </c>
      <c r="B128" s="149"/>
      <c r="C128" s="150"/>
      <c r="D128" s="150"/>
      <c r="E128" s="141" t="str" cm="1">
        <f t="array" ref="E128">IF(ISBLANK(Identificatiegegevens!$B128),"",_xlfn.TEXTJOIN("; ",TRUE,_xlfn.UNIQUE(IF(_xlfn.VSTACK(Tabel3[Naam leverancier of onderaannemer],Tabel4[Naam leverancier of onderaannemer],Tabel5[Naam leverancier of onderaannemer])=Identificatiegegevens!$B128,_xlfn.VSTACK(Tabel3[Opdrachtgevende Partnerorganisatie],Tabel4[Opdrachtgevende Partnerorganisatie],Tabel5[Opdrachtgevende Partnerorganisatie]),""))))</f>
        <v/>
      </c>
      <c r="F128" s="145" t="str">
        <f>IF(Identificatiegegevens!$B128="","",SUMIF(Tabel2[Partnerorganisatie],Identificatiegegevens!$B128,Tabel2[Totaal personeelskost]))</f>
        <v/>
      </c>
      <c r="G128" s="145" t="str">
        <f>IF(Identificatiegegevens!$B128="","",Identificatiegegevens!$F128*0.15)</f>
        <v/>
      </c>
      <c r="H128" s="145" t="str">
        <f>IF(Identificatiegegevens!$B128="","",IF(OR(Identificatiegegevens!$D128="promotor",Identificatiegegevens!$D128="partner"),SUMIF(Tabel3[Opdrachtgevende Partnerorganisatie],Identificatiegegevens!$B128,Tabel3[Totaal]),SUMIF(Tabel3[Naam leverancier of onderaannemer],Identificatiegegevens!$B128,Tabel3[Totaal])))</f>
        <v/>
      </c>
      <c r="I128" s="145" t="str">
        <f>IF(Identificatiegegevens!$B128="","",IF(OR(Identificatiegegevens!$D128="promotor",Identificatiegegevens!$D128="partner"),SUMIF(Tabel4[Opdrachtgevende Partnerorganisatie],Identificatiegegevens!$B128,Tabel4[Totaal]),SUMIF(Tabel4[Naam leverancier of onderaannemer],Identificatiegegevens!$B128,Tabel4[Totaal])))</f>
        <v/>
      </c>
      <c r="J128" s="145" t="str">
        <f>IF(Identificatiegegevens!$B128="","",IF(OR(Identificatiegegevens!$D128="promotor",Identificatiegegevens!$D128="partner"),SUMIF(Tabel5[Opdrachtgevende Partnerorganisatie],Identificatiegegevens!$B128,Tabel5[Totaal]),SUMIF(Tabel5[Naam leverancier of onderaannemer],Identificatiegegevens!$B128,Tabel5[Totaal])))</f>
        <v/>
      </c>
      <c r="K128" s="145" t="str">
        <f>IF(Identificatiegegevens!$B128="","",-SUMIF(Tabel6[Partnerorganisatie],Identificatiegegevens!$B128,Tabel6[Bedrag]))</f>
        <v/>
      </c>
      <c r="L128" s="143" t="str">
        <f>IF(Identificatiegegevens!$B128="","",SUM(Identificatiegegevens!$F128:$K128))</f>
        <v/>
      </c>
      <c r="M128" s="146" t="str">
        <f>IF(Identificatiegegevens!$B128="","",SUMIF(Tabel2[Partnerorganisatie],Identificatiegegevens!$B128,Tabel2[Aanvaarde kost]))</f>
        <v/>
      </c>
      <c r="N128" s="146" t="str">
        <f>IF(Identificatiegegevens!$B128="","",Identificatiegegevens!$M128*0.15)</f>
        <v/>
      </c>
      <c r="O128" s="146" t="str">
        <f>IF(Identificatiegegevens!$B128="","",IF(OR(Identificatiegegevens!$D128="promotor",Identificatiegegevens!$D128="partner"),SUMIF(Tabel3[Opdrachtgevende Partnerorganisatie],Identificatiegegevens!$B128,Tabel3[Aanvaarde kost]),SUMIF(Tabel3[Naam leverancier of onderaannemer],Identificatiegegevens!$B128,Tabel3[Aanvaarde kost])))</f>
        <v/>
      </c>
      <c r="P128" s="146" t="str">
        <f>IF(Identificatiegegevens!$B128="","",IF(OR(Identificatiegegevens!$D128="promotor",Identificatiegegevens!$D128="partner"),SUMIF(Tabel4[Opdrachtgevende Partnerorganisatie],Identificatiegegevens!$B128,Tabel4[Aanvaarde kost]),SUMIF(Tabel4[Naam leverancier of onderaannemer],Identificatiegegevens!$B128,Tabel4[Aanvaarde kost])))</f>
        <v/>
      </c>
      <c r="Q128" s="146" t="str">
        <f>IF(Identificatiegegevens!$B128="","",IF(OR(Identificatiegegevens!$D128="promotor",Identificatiegegevens!$D128="partner"),SUMIF(Tabel5[Opdrachtgevende Partnerorganisatie],Identificatiegegevens!$B128,Tabel5[Aanvaarde kost]),SUMIF(Tabel5[Naam leverancier of onderaannemer],Identificatiegegevens!$B128,Tabel5[Aanvaarde kost])))</f>
        <v/>
      </c>
      <c r="R128" s="146" t="str">
        <f>IF(Identificatiegegevens!$B128="","",-SUMIF(Tabel6[Partnerorganisatie],Identificatiegegevens!$B128,Tabel6[Aanvaarde ontvangsten]))</f>
        <v/>
      </c>
      <c r="S128" s="143" t="str">
        <f>IF(Identificatiegegevens!$B128="","",SUM(Identificatiegegevens!$M128:$R128))</f>
        <v/>
      </c>
    </row>
    <row r="129" spans="1:19" ht="15.75" x14ac:dyDescent="0.25">
      <c r="A129" s="136" t="s">
        <v>845</v>
      </c>
      <c r="B129" s="151"/>
      <c r="C129" s="152"/>
      <c r="D129" s="152"/>
      <c r="E129" s="141" t="str" cm="1">
        <f t="array" ref="E129">IF(ISBLANK(Identificatiegegevens!$B129),"",_xlfn.TEXTJOIN("; ",TRUE,_xlfn.UNIQUE(IF(_xlfn.VSTACK(Tabel3[Naam leverancier of onderaannemer],Tabel4[Naam leverancier of onderaannemer],Tabel5[Naam leverancier of onderaannemer])=Identificatiegegevens!$B129,_xlfn.VSTACK(Tabel3[Opdrachtgevende Partnerorganisatie],Tabel4[Opdrachtgevende Partnerorganisatie],Tabel5[Opdrachtgevende Partnerorganisatie]),""))))</f>
        <v/>
      </c>
      <c r="F129" s="145" t="str">
        <f>IF(Identificatiegegevens!$B129="","",SUMIF(Tabel2[Partnerorganisatie],Identificatiegegevens!$B129,Tabel2[Totaal personeelskost]))</f>
        <v/>
      </c>
      <c r="G129" s="145" t="str">
        <f>IF(Identificatiegegevens!$B129="","",Identificatiegegevens!$F129*0.15)</f>
        <v/>
      </c>
      <c r="H129" s="145" t="str">
        <f>IF(Identificatiegegevens!$B129="","",IF(OR(Identificatiegegevens!$D129="promotor",Identificatiegegevens!$D129="partner"),SUMIF(Tabel3[Opdrachtgevende Partnerorganisatie],Identificatiegegevens!$B129,Tabel3[Totaal]),SUMIF(Tabel3[Naam leverancier of onderaannemer],Identificatiegegevens!$B129,Tabel3[Totaal])))</f>
        <v/>
      </c>
      <c r="I129" s="145" t="str">
        <f>IF(Identificatiegegevens!$B129="","",IF(OR(Identificatiegegevens!$D129="promotor",Identificatiegegevens!$D129="partner"),SUMIF(Tabel4[Opdrachtgevende Partnerorganisatie],Identificatiegegevens!$B129,Tabel4[Totaal]),SUMIF(Tabel4[Naam leverancier of onderaannemer],Identificatiegegevens!$B129,Tabel4[Totaal])))</f>
        <v/>
      </c>
      <c r="J129" s="145" t="str">
        <f>IF(Identificatiegegevens!$B129="","",IF(OR(Identificatiegegevens!$D129="promotor",Identificatiegegevens!$D129="partner"),SUMIF(Tabel5[Opdrachtgevende Partnerorganisatie],Identificatiegegevens!$B129,Tabel5[Totaal]),SUMIF(Tabel5[Naam leverancier of onderaannemer],Identificatiegegevens!$B129,Tabel5[Totaal])))</f>
        <v/>
      </c>
      <c r="K129" s="145" t="str">
        <f>IF(Identificatiegegevens!$B129="","",-SUMIF(Tabel6[Partnerorganisatie],Identificatiegegevens!$B129,Tabel6[Bedrag]))</f>
        <v/>
      </c>
      <c r="L129" s="143" t="str">
        <f>IF(Identificatiegegevens!$B129="","",SUM(Identificatiegegevens!$F129:$K129))</f>
        <v/>
      </c>
      <c r="M129" s="146" t="str">
        <f>IF(Identificatiegegevens!$B129="","",SUMIF(Tabel2[Partnerorganisatie],Identificatiegegevens!$B129,Tabel2[Aanvaarde kost]))</f>
        <v/>
      </c>
      <c r="N129" s="146" t="str">
        <f>IF(Identificatiegegevens!$B129="","",Identificatiegegevens!$M129*0.15)</f>
        <v/>
      </c>
      <c r="O129" s="146" t="str">
        <f>IF(Identificatiegegevens!$B129="","",IF(OR(Identificatiegegevens!$D129="promotor",Identificatiegegevens!$D129="partner"),SUMIF(Tabel3[Opdrachtgevende Partnerorganisatie],Identificatiegegevens!$B129,Tabel3[Aanvaarde kost]),SUMIF(Tabel3[Naam leverancier of onderaannemer],Identificatiegegevens!$B129,Tabel3[Aanvaarde kost])))</f>
        <v/>
      </c>
      <c r="P129" s="146" t="str">
        <f>IF(Identificatiegegevens!$B129="","",IF(OR(Identificatiegegevens!$D129="promotor",Identificatiegegevens!$D129="partner"),SUMIF(Tabel4[Opdrachtgevende Partnerorganisatie],Identificatiegegevens!$B129,Tabel4[Aanvaarde kost]),SUMIF(Tabel4[Naam leverancier of onderaannemer],Identificatiegegevens!$B129,Tabel4[Aanvaarde kost])))</f>
        <v/>
      </c>
      <c r="Q129" s="146" t="str">
        <f>IF(Identificatiegegevens!$B129="","",IF(OR(Identificatiegegevens!$D129="promotor",Identificatiegegevens!$D129="partner"),SUMIF(Tabel5[Opdrachtgevende Partnerorganisatie],Identificatiegegevens!$B129,Tabel5[Aanvaarde kost]),SUMIF(Tabel5[Naam leverancier of onderaannemer],Identificatiegegevens!$B129,Tabel5[Aanvaarde kost])))</f>
        <v/>
      </c>
      <c r="R129" s="146" t="str">
        <f>IF(Identificatiegegevens!$B129="","",-SUMIF(Tabel6[Partnerorganisatie],Identificatiegegevens!$B129,Tabel6[Aanvaarde ontvangsten]))</f>
        <v/>
      </c>
      <c r="S129" s="143" t="str">
        <f>IF(Identificatiegegevens!$B129="","",SUM(Identificatiegegevens!$M129:$R129))</f>
        <v/>
      </c>
    </row>
    <row r="130" spans="1:19" ht="15.75" x14ac:dyDescent="0.25">
      <c r="A130" s="136" t="s">
        <v>846</v>
      </c>
      <c r="B130" s="149"/>
      <c r="C130" s="150"/>
      <c r="D130" s="150"/>
      <c r="E130" s="141" t="str" cm="1">
        <f t="array" ref="E130">IF(ISBLANK(Identificatiegegevens!$B130),"",_xlfn.TEXTJOIN("; ",TRUE,_xlfn.UNIQUE(IF(_xlfn.VSTACK(Tabel3[Naam leverancier of onderaannemer],Tabel4[Naam leverancier of onderaannemer],Tabel5[Naam leverancier of onderaannemer])=Identificatiegegevens!$B130,_xlfn.VSTACK(Tabel3[Opdrachtgevende Partnerorganisatie],Tabel4[Opdrachtgevende Partnerorganisatie],Tabel5[Opdrachtgevende Partnerorganisatie]),""))))</f>
        <v/>
      </c>
      <c r="F130" s="145" t="str">
        <f>IF(Identificatiegegevens!$B130="","",SUMIF(Tabel2[Partnerorganisatie],Identificatiegegevens!$B130,Tabel2[Totaal personeelskost]))</f>
        <v/>
      </c>
      <c r="G130" s="145" t="str">
        <f>IF(Identificatiegegevens!$B130="","",Identificatiegegevens!$F130*0.15)</f>
        <v/>
      </c>
      <c r="H130" s="145" t="str">
        <f>IF(Identificatiegegevens!$B130="","",IF(OR(Identificatiegegevens!$D130="promotor",Identificatiegegevens!$D130="partner"),SUMIF(Tabel3[Opdrachtgevende Partnerorganisatie],Identificatiegegevens!$B130,Tabel3[Totaal]),SUMIF(Tabel3[Naam leverancier of onderaannemer],Identificatiegegevens!$B130,Tabel3[Totaal])))</f>
        <v/>
      </c>
      <c r="I130" s="145" t="str">
        <f>IF(Identificatiegegevens!$B130="","",IF(OR(Identificatiegegevens!$D130="promotor",Identificatiegegevens!$D130="partner"),SUMIF(Tabel4[Opdrachtgevende Partnerorganisatie],Identificatiegegevens!$B130,Tabel4[Totaal]),SUMIF(Tabel4[Naam leverancier of onderaannemer],Identificatiegegevens!$B130,Tabel4[Totaal])))</f>
        <v/>
      </c>
      <c r="J130" s="145" t="str">
        <f>IF(Identificatiegegevens!$B130="","",IF(OR(Identificatiegegevens!$D130="promotor",Identificatiegegevens!$D130="partner"),SUMIF(Tabel5[Opdrachtgevende Partnerorganisatie],Identificatiegegevens!$B130,Tabel5[Totaal]),SUMIF(Tabel5[Naam leverancier of onderaannemer],Identificatiegegevens!$B130,Tabel5[Totaal])))</f>
        <v/>
      </c>
      <c r="K130" s="145" t="str">
        <f>IF(Identificatiegegevens!$B130="","",-SUMIF(Tabel6[Partnerorganisatie],Identificatiegegevens!$B130,Tabel6[Bedrag]))</f>
        <v/>
      </c>
      <c r="L130" s="143" t="str">
        <f>IF(Identificatiegegevens!$B130="","",SUM(Identificatiegegevens!$F130:$K130))</f>
        <v/>
      </c>
      <c r="M130" s="146" t="str">
        <f>IF(Identificatiegegevens!$B130="","",SUMIF(Tabel2[Partnerorganisatie],Identificatiegegevens!$B130,Tabel2[Aanvaarde kost]))</f>
        <v/>
      </c>
      <c r="N130" s="146" t="str">
        <f>IF(Identificatiegegevens!$B130="","",Identificatiegegevens!$M130*0.15)</f>
        <v/>
      </c>
      <c r="O130" s="146" t="str">
        <f>IF(Identificatiegegevens!$B130="","",IF(OR(Identificatiegegevens!$D130="promotor",Identificatiegegevens!$D130="partner"),SUMIF(Tabel3[Opdrachtgevende Partnerorganisatie],Identificatiegegevens!$B130,Tabel3[Aanvaarde kost]),SUMIF(Tabel3[Naam leverancier of onderaannemer],Identificatiegegevens!$B130,Tabel3[Aanvaarde kost])))</f>
        <v/>
      </c>
      <c r="P130" s="146" t="str">
        <f>IF(Identificatiegegevens!$B130="","",IF(OR(Identificatiegegevens!$D130="promotor",Identificatiegegevens!$D130="partner"),SUMIF(Tabel4[Opdrachtgevende Partnerorganisatie],Identificatiegegevens!$B130,Tabel4[Aanvaarde kost]),SUMIF(Tabel4[Naam leverancier of onderaannemer],Identificatiegegevens!$B130,Tabel4[Aanvaarde kost])))</f>
        <v/>
      </c>
      <c r="Q130" s="146" t="str">
        <f>IF(Identificatiegegevens!$B130="","",IF(OR(Identificatiegegevens!$D130="promotor",Identificatiegegevens!$D130="partner"),SUMIF(Tabel5[Opdrachtgevende Partnerorganisatie],Identificatiegegevens!$B130,Tabel5[Aanvaarde kost]),SUMIF(Tabel5[Naam leverancier of onderaannemer],Identificatiegegevens!$B130,Tabel5[Aanvaarde kost])))</f>
        <v/>
      </c>
      <c r="R130" s="146" t="str">
        <f>IF(Identificatiegegevens!$B130="","",-SUMIF(Tabel6[Partnerorganisatie],Identificatiegegevens!$B130,Tabel6[Aanvaarde ontvangsten]))</f>
        <v/>
      </c>
      <c r="S130" s="143" t="str">
        <f>IF(Identificatiegegevens!$B130="","",SUM(Identificatiegegevens!$M130:$R130))</f>
        <v/>
      </c>
    </row>
    <row r="131" spans="1:19" ht="15.75" x14ac:dyDescent="0.25">
      <c r="A131" s="136" t="s">
        <v>847</v>
      </c>
      <c r="B131" s="151"/>
      <c r="C131" s="152"/>
      <c r="D131" s="152"/>
      <c r="E131" s="141" t="str" cm="1">
        <f t="array" ref="E131">IF(ISBLANK(Identificatiegegevens!$B131),"",_xlfn.TEXTJOIN("; ",TRUE,_xlfn.UNIQUE(IF(_xlfn.VSTACK(Tabel3[Naam leverancier of onderaannemer],Tabel4[Naam leverancier of onderaannemer],Tabel5[Naam leverancier of onderaannemer])=Identificatiegegevens!$B131,_xlfn.VSTACK(Tabel3[Opdrachtgevende Partnerorganisatie],Tabel4[Opdrachtgevende Partnerorganisatie],Tabel5[Opdrachtgevende Partnerorganisatie]),""))))</f>
        <v/>
      </c>
      <c r="F131" s="145" t="str">
        <f>IF(Identificatiegegevens!$B131="","",SUMIF(Tabel2[Partnerorganisatie],Identificatiegegevens!$B131,Tabel2[Totaal personeelskost]))</f>
        <v/>
      </c>
      <c r="G131" s="145" t="str">
        <f>IF(Identificatiegegevens!$B131="","",Identificatiegegevens!$F131*0.15)</f>
        <v/>
      </c>
      <c r="H131" s="145" t="str">
        <f>IF(Identificatiegegevens!$B131="","",IF(OR(Identificatiegegevens!$D131="promotor",Identificatiegegevens!$D131="partner"),SUMIF(Tabel3[Opdrachtgevende Partnerorganisatie],Identificatiegegevens!$B131,Tabel3[Totaal]),SUMIF(Tabel3[Naam leverancier of onderaannemer],Identificatiegegevens!$B131,Tabel3[Totaal])))</f>
        <v/>
      </c>
      <c r="I131" s="145" t="str">
        <f>IF(Identificatiegegevens!$B131="","",IF(OR(Identificatiegegevens!$D131="promotor",Identificatiegegevens!$D131="partner"),SUMIF(Tabel4[Opdrachtgevende Partnerorganisatie],Identificatiegegevens!$B131,Tabel4[Totaal]),SUMIF(Tabel4[Naam leverancier of onderaannemer],Identificatiegegevens!$B131,Tabel4[Totaal])))</f>
        <v/>
      </c>
      <c r="J131" s="145" t="str">
        <f>IF(Identificatiegegevens!$B131="","",IF(OR(Identificatiegegevens!$D131="promotor",Identificatiegegevens!$D131="partner"),SUMIF(Tabel5[Opdrachtgevende Partnerorganisatie],Identificatiegegevens!$B131,Tabel5[Totaal]),SUMIF(Tabel5[Naam leverancier of onderaannemer],Identificatiegegevens!$B131,Tabel5[Totaal])))</f>
        <v/>
      </c>
      <c r="K131" s="145" t="str">
        <f>IF(Identificatiegegevens!$B131="","",-SUMIF(Tabel6[Partnerorganisatie],Identificatiegegevens!$B131,Tabel6[Bedrag]))</f>
        <v/>
      </c>
      <c r="L131" s="143" t="str">
        <f>IF(Identificatiegegevens!$B131="","",SUM(Identificatiegegevens!$F131:$K131))</f>
        <v/>
      </c>
      <c r="M131" s="146" t="str">
        <f>IF(Identificatiegegevens!$B131="","",SUMIF(Tabel2[Partnerorganisatie],Identificatiegegevens!$B131,Tabel2[Aanvaarde kost]))</f>
        <v/>
      </c>
      <c r="N131" s="146" t="str">
        <f>IF(Identificatiegegevens!$B131="","",Identificatiegegevens!$M131*0.15)</f>
        <v/>
      </c>
      <c r="O131" s="146" t="str">
        <f>IF(Identificatiegegevens!$B131="","",IF(OR(Identificatiegegevens!$D131="promotor",Identificatiegegevens!$D131="partner"),SUMIF(Tabel3[Opdrachtgevende Partnerorganisatie],Identificatiegegevens!$B131,Tabel3[Aanvaarde kost]),SUMIF(Tabel3[Naam leverancier of onderaannemer],Identificatiegegevens!$B131,Tabel3[Aanvaarde kost])))</f>
        <v/>
      </c>
      <c r="P131" s="146" t="str">
        <f>IF(Identificatiegegevens!$B131="","",IF(OR(Identificatiegegevens!$D131="promotor",Identificatiegegevens!$D131="partner"),SUMIF(Tabel4[Opdrachtgevende Partnerorganisatie],Identificatiegegevens!$B131,Tabel4[Aanvaarde kost]),SUMIF(Tabel4[Naam leverancier of onderaannemer],Identificatiegegevens!$B131,Tabel4[Aanvaarde kost])))</f>
        <v/>
      </c>
      <c r="Q131" s="146" t="str">
        <f>IF(Identificatiegegevens!$B131="","",IF(OR(Identificatiegegevens!$D131="promotor",Identificatiegegevens!$D131="partner"),SUMIF(Tabel5[Opdrachtgevende Partnerorganisatie],Identificatiegegevens!$B131,Tabel5[Aanvaarde kost]),SUMIF(Tabel5[Naam leverancier of onderaannemer],Identificatiegegevens!$B131,Tabel5[Aanvaarde kost])))</f>
        <v/>
      </c>
      <c r="R131" s="146" t="str">
        <f>IF(Identificatiegegevens!$B131="","",-SUMIF(Tabel6[Partnerorganisatie],Identificatiegegevens!$B131,Tabel6[Aanvaarde ontvangsten]))</f>
        <v/>
      </c>
      <c r="S131" s="143" t="str">
        <f>IF(Identificatiegegevens!$B131="","",SUM(Identificatiegegevens!$M131:$R131))</f>
        <v/>
      </c>
    </row>
    <row r="132" spans="1:19" ht="15.75" x14ac:dyDescent="0.25">
      <c r="A132" s="136" t="s">
        <v>848</v>
      </c>
      <c r="B132" s="149"/>
      <c r="C132" s="150"/>
      <c r="D132" s="150"/>
      <c r="E132" s="141" t="str" cm="1">
        <f t="array" ref="E132">IF(ISBLANK(Identificatiegegevens!$B132),"",_xlfn.TEXTJOIN("; ",TRUE,_xlfn.UNIQUE(IF(_xlfn.VSTACK(Tabel3[Naam leverancier of onderaannemer],Tabel4[Naam leverancier of onderaannemer],Tabel5[Naam leverancier of onderaannemer])=Identificatiegegevens!$B132,_xlfn.VSTACK(Tabel3[Opdrachtgevende Partnerorganisatie],Tabel4[Opdrachtgevende Partnerorganisatie],Tabel5[Opdrachtgevende Partnerorganisatie]),""))))</f>
        <v/>
      </c>
      <c r="F132" s="145" t="str">
        <f>IF(Identificatiegegevens!$B132="","",SUMIF(Tabel2[Partnerorganisatie],Identificatiegegevens!$B132,Tabel2[Totaal personeelskost]))</f>
        <v/>
      </c>
      <c r="G132" s="145" t="str">
        <f>IF(Identificatiegegevens!$B132="","",Identificatiegegevens!$F132*0.15)</f>
        <v/>
      </c>
      <c r="H132" s="145" t="str">
        <f>IF(Identificatiegegevens!$B132="","",IF(OR(Identificatiegegevens!$D132="promotor",Identificatiegegevens!$D132="partner"),SUMIF(Tabel3[Opdrachtgevende Partnerorganisatie],Identificatiegegevens!$B132,Tabel3[Totaal]),SUMIF(Tabel3[Naam leverancier of onderaannemer],Identificatiegegevens!$B132,Tabel3[Totaal])))</f>
        <v/>
      </c>
      <c r="I132" s="145" t="str">
        <f>IF(Identificatiegegevens!$B132="","",IF(OR(Identificatiegegevens!$D132="promotor",Identificatiegegevens!$D132="partner"),SUMIF(Tabel4[Opdrachtgevende Partnerorganisatie],Identificatiegegevens!$B132,Tabel4[Totaal]),SUMIF(Tabel4[Naam leverancier of onderaannemer],Identificatiegegevens!$B132,Tabel4[Totaal])))</f>
        <v/>
      </c>
      <c r="J132" s="145" t="str">
        <f>IF(Identificatiegegevens!$B132="","",IF(OR(Identificatiegegevens!$D132="promotor",Identificatiegegevens!$D132="partner"),SUMIF(Tabel5[Opdrachtgevende Partnerorganisatie],Identificatiegegevens!$B132,Tabel5[Totaal]),SUMIF(Tabel5[Naam leverancier of onderaannemer],Identificatiegegevens!$B132,Tabel5[Totaal])))</f>
        <v/>
      </c>
      <c r="K132" s="145" t="str">
        <f>IF(Identificatiegegevens!$B132="","",-SUMIF(Tabel6[Partnerorganisatie],Identificatiegegevens!$B132,Tabel6[Bedrag]))</f>
        <v/>
      </c>
      <c r="L132" s="143" t="str">
        <f>IF(Identificatiegegevens!$B132="","",SUM(Identificatiegegevens!$F132:$K132))</f>
        <v/>
      </c>
      <c r="M132" s="146" t="str">
        <f>IF(Identificatiegegevens!$B132="","",SUMIF(Tabel2[Partnerorganisatie],Identificatiegegevens!$B132,Tabel2[Aanvaarde kost]))</f>
        <v/>
      </c>
      <c r="N132" s="146" t="str">
        <f>IF(Identificatiegegevens!$B132="","",Identificatiegegevens!$M132*0.15)</f>
        <v/>
      </c>
      <c r="O132" s="146" t="str">
        <f>IF(Identificatiegegevens!$B132="","",IF(OR(Identificatiegegevens!$D132="promotor",Identificatiegegevens!$D132="partner"),SUMIF(Tabel3[Opdrachtgevende Partnerorganisatie],Identificatiegegevens!$B132,Tabel3[Aanvaarde kost]),SUMIF(Tabel3[Naam leverancier of onderaannemer],Identificatiegegevens!$B132,Tabel3[Aanvaarde kost])))</f>
        <v/>
      </c>
      <c r="P132" s="146" t="str">
        <f>IF(Identificatiegegevens!$B132="","",IF(OR(Identificatiegegevens!$D132="promotor",Identificatiegegevens!$D132="partner"),SUMIF(Tabel4[Opdrachtgevende Partnerorganisatie],Identificatiegegevens!$B132,Tabel4[Aanvaarde kost]),SUMIF(Tabel4[Naam leverancier of onderaannemer],Identificatiegegevens!$B132,Tabel4[Aanvaarde kost])))</f>
        <v/>
      </c>
      <c r="Q132" s="146" t="str">
        <f>IF(Identificatiegegevens!$B132="","",IF(OR(Identificatiegegevens!$D132="promotor",Identificatiegegevens!$D132="partner"),SUMIF(Tabel5[Opdrachtgevende Partnerorganisatie],Identificatiegegevens!$B132,Tabel5[Aanvaarde kost]),SUMIF(Tabel5[Naam leverancier of onderaannemer],Identificatiegegevens!$B132,Tabel5[Aanvaarde kost])))</f>
        <v/>
      </c>
      <c r="R132" s="146" t="str">
        <f>IF(Identificatiegegevens!$B132="","",-SUMIF(Tabel6[Partnerorganisatie],Identificatiegegevens!$B132,Tabel6[Aanvaarde ontvangsten]))</f>
        <v/>
      </c>
      <c r="S132" s="143" t="str">
        <f>IF(Identificatiegegevens!$B132="","",SUM(Identificatiegegevens!$M132:$R132))</f>
        <v/>
      </c>
    </row>
    <row r="133" spans="1:19" ht="15.75" x14ac:dyDescent="0.25">
      <c r="A133" s="136" t="s">
        <v>849</v>
      </c>
      <c r="B133" s="151"/>
      <c r="C133" s="152"/>
      <c r="D133" s="152"/>
      <c r="E133" s="141" t="str" cm="1">
        <f t="array" ref="E133">IF(ISBLANK(Identificatiegegevens!$B133),"",_xlfn.TEXTJOIN("; ",TRUE,_xlfn.UNIQUE(IF(_xlfn.VSTACK(Tabel3[Naam leverancier of onderaannemer],Tabel4[Naam leverancier of onderaannemer],Tabel5[Naam leverancier of onderaannemer])=Identificatiegegevens!$B133,_xlfn.VSTACK(Tabel3[Opdrachtgevende Partnerorganisatie],Tabel4[Opdrachtgevende Partnerorganisatie],Tabel5[Opdrachtgevende Partnerorganisatie]),""))))</f>
        <v/>
      </c>
      <c r="F133" s="145" t="str">
        <f>IF(Identificatiegegevens!$B133="","",SUMIF(Tabel2[Partnerorganisatie],Identificatiegegevens!$B133,Tabel2[Totaal personeelskost]))</f>
        <v/>
      </c>
      <c r="G133" s="145" t="str">
        <f>IF(Identificatiegegevens!$B133="","",Identificatiegegevens!$F133*0.15)</f>
        <v/>
      </c>
      <c r="H133" s="145" t="str">
        <f>IF(Identificatiegegevens!$B133="","",IF(OR(Identificatiegegevens!$D133="promotor",Identificatiegegevens!$D133="partner"),SUMIF(Tabel3[Opdrachtgevende Partnerorganisatie],Identificatiegegevens!$B133,Tabel3[Totaal]),SUMIF(Tabel3[Naam leverancier of onderaannemer],Identificatiegegevens!$B133,Tabel3[Totaal])))</f>
        <v/>
      </c>
      <c r="I133" s="145" t="str">
        <f>IF(Identificatiegegevens!$B133="","",IF(OR(Identificatiegegevens!$D133="promotor",Identificatiegegevens!$D133="partner"),SUMIF(Tabel4[Opdrachtgevende Partnerorganisatie],Identificatiegegevens!$B133,Tabel4[Totaal]),SUMIF(Tabel4[Naam leverancier of onderaannemer],Identificatiegegevens!$B133,Tabel4[Totaal])))</f>
        <v/>
      </c>
      <c r="J133" s="145" t="str">
        <f>IF(Identificatiegegevens!$B133="","",IF(OR(Identificatiegegevens!$D133="promotor",Identificatiegegevens!$D133="partner"),SUMIF(Tabel5[Opdrachtgevende Partnerorganisatie],Identificatiegegevens!$B133,Tabel5[Totaal]),SUMIF(Tabel5[Naam leverancier of onderaannemer],Identificatiegegevens!$B133,Tabel5[Totaal])))</f>
        <v/>
      </c>
      <c r="K133" s="145" t="str">
        <f>IF(Identificatiegegevens!$B133="","",-SUMIF(Tabel6[Partnerorganisatie],Identificatiegegevens!$B133,Tabel6[Bedrag]))</f>
        <v/>
      </c>
      <c r="L133" s="143" t="str">
        <f>IF(Identificatiegegevens!$B133="","",SUM(Identificatiegegevens!$F133:$K133))</f>
        <v/>
      </c>
      <c r="M133" s="146" t="str">
        <f>IF(Identificatiegegevens!$B133="","",SUMIF(Tabel2[Partnerorganisatie],Identificatiegegevens!$B133,Tabel2[Aanvaarde kost]))</f>
        <v/>
      </c>
      <c r="N133" s="146" t="str">
        <f>IF(Identificatiegegevens!$B133="","",Identificatiegegevens!$M133*0.15)</f>
        <v/>
      </c>
      <c r="O133" s="146" t="str">
        <f>IF(Identificatiegegevens!$B133="","",IF(OR(Identificatiegegevens!$D133="promotor",Identificatiegegevens!$D133="partner"),SUMIF(Tabel3[Opdrachtgevende Partnerorganisatie],Identificatiegegevens!$B133,Tabel3[Aanvaarde kost]),SUMIF(Tabel3[Naam leverancier of onderaannemer],Identificatiegegevens!$B133,Tabel3[Aanvaarde kost])))</f>
        <v/>
      </c>
      <c r="P133" s="146" t="str">
        <f>IF(Identificatiegegevens!$B133="","",IF(OR(Identificatiegegevens!$D133="promotor",Identificatiegegevens!$D133="partner"),SUMIF(Tabel4[Opdrachtgevende Partnerorganisatie],Identificatiegegevens!$B133,Tabel4[Aanvaarde kost]),SUMIF(Tabel4[Naam leverancier of onderaannemer],Identificatiegegevens!$B133,Tabel4[Aanvaarde kost])))</f>
        <v/>
      </c>
      <c r="Q133" s="146" t="str">
        <f>IF(Identificatiegegevens!$B133="","",IF(OR(Identificatiegegevens!$D133="promotor",Identificatiegegevens!$D133="partner"),SUMIF(Tabel5[Opdrachtgevende Partnerorganisatie],Identificatiegegevens!$B133,Tabel5[Aanvaarde kost]),SUMIF(Tabel5[Naam leverancier of onderaannemer],Identificatiegegevens!$B133,Tabel5[Aanvaarde kost])))</f>
        <v/>
      </c>
      <c r="R133" s="146" t="str">
        <f>IF(Identificatiegegevens!$B133="","",-SUMIF(Tabel6[Partnerorganisatie],Identificatiegegevens!$B133,Tabel6[Aanvaarde ontvangsten]))</f>
        <v/>
      </c>
      <c r="S133" s="143" t="str">
        <f>IF(Identificatiegegevens!$B133="","",SUM(Identificatiegegevens!$M133:$R133))</f>
        <v/>
      </c>
    </row>
    <row r="134" spans="1:19" ht="15.75" x14ac:dyDescent="0.25">
      <c r="A134" s="136" t="s">
        <v>850</v>
      </c>
      <c r="B134" s="149"/>
      <c r="C134" s="150"/>
      <c r="D134" s="150"/>
      <c r="E134" s="141" t="str" cm="1">
        <f t="array" ref="E134">IF(ISBLANK(Identificatiegegevens!$B134),"",_xlfn.TEXTJOIN("; ",TRUE,_xlfn.UNIQUE(IF(_xlfn.VSTACK(Tabel3[Naam leverancier of onderaannemer],Tabel4[Naam leverancier of onderaannemer],Tabel5[Naam leverancier of onderaannemer])=Identificatiegegevens!$B134,_xlfn.VSTACK(Tabel3[Opdrachtgevende Partnerorganisatie],Tabel4[Opdrachtgevende Partnerorganisatie],Tabel5[Opdrachtgevende Partnerorganisatie]),""))))</f>
        <v/>
      </c>
      <c r="F134" s="145" t="str">
        <f>IF(Identificatiegegevens!$B134="","",SUMIF(Tabel2[Partnerorganisatie],Identificatiegegevens!$B134,Tabel2[Totaal personeelskost]))</f>
        <v/>
      </c>
      <c r="G134" s="145" t="str">
        <f>IF(Identificatiegegevens!$B134="","",Identificatiegegevens!$F134*0.15)</f>
        <v/>
      </c>
      <c r="H134" s="145" t="str">
        <f>IF(Identificatiegegevens!$B134="","",IF(OR(Identificatiegegevens!$D134="promotor",Identificatiegegevens!$D134="partner"),SUMIF(Tabel3[Opdrachtgevende Partnerorganisatie],Identificatiegegevens!$B134,Tabel3[Totaal]),SUMIF(Tabel3[Naam leverancier of onderaannemer],Identificatiegegevens!$B134,Tabel3[Totaal])))</f>
        <v/>
      </c>
      <c r="I134" s="145" t="str">
        <f>IF(Identificatiegegevens!$B134="","",IF(OR(Identificatiegegevens!$D134="promotor",Identificatiegegevens!$D134="partner"),SUMIF(Tabel4[Opdrachtgevende Partnerorganisatie],Identificatiegegevens!$B134,Tabel4[Totaal]),SUMIF(Tabel4[Naam leverancier of onderaannemer],Identificatiegegevens!$B134,Tabel4[Totaal])))</f>
        <v/>
      </c>
      <c r="J134" s="145" t="str">
        <f>IF(Identificatiegegevens!$B134="","",IF(OR(Identificatiegegevens!$D134="promotor",Identificatiegegevens!$D134="partner"),SUMIF(Tabel5[Opdrachtgevende Partnerorganisatie],Identificatiegegevens!$B134,Tabel5[Totaal]),SUMIF(Tabel5[Naam leverancier of onderaannemer],Identificatiegegevens!$B134,Tabel5[Totaal])))</f>
        <v/>
      </c>
      <c r="K134" s="145" t="str">
        <f>IF(Identificatiegegevens!$B134="","",-SUMIF(Tabel6[Partnerorganisatie],Identificatiegegevens!$B134,Tabel6[Bedrag]))</f>
        <v/>
      </c>
      <c r="L134" s="143" t="str">
        <f>IF(Identificatiegegevens!$B134="","",SUM(Identificatiegegevens!$F134:$K134))</f>
        <v/>
      </c>
      <c r="M134" s="146" t="str">
        <f>IF(Identificatiegegevens!$B134="","",SUMIF(Tabel2[Partnerorganisatie],Identificatiegegevens!$B134,Tabel2[Aanvaarde kost]))</f>
        <v/>
      </c>
      <c r="N134" s="146" t="str">
        <f>IF(Identificatiegegevens!$B134="","",Identificatiegegevens!$M134*0.15)</f>
        <v/>
      </c>
      <c r="O134" s="146" t="str">
        <f>IF(Identificatiegegevens!$B134="","",IF(OR(Identificatiegegevens!$D134="promotor",Identificatiegegevens!$D134="partner"),SUMIF(Tabel3[Opdrachtgevende Partnerorganisatie],Identificatiegegevens!$B134,Tabel3[Aanvaarde kost]),SUMIF(Tabel3[Naam leverancier of onderaannemer],Identificatiegegevens!$B134,Tabel3[Aanvaarde kost])))</f>
        <v/>
      </c>
      <c r="P134" s="146" t="str">
        <f>IF(Identificatiegegevens!$B134="","",IF(OR(Identificatiegegevens!$D134="promotor",Identificatiegegevens!$D134="partner"),SUMIF(Tabel4[Opdrachtgevende Partnerorganisatie],Identificatiegegevens!$B134,Tabel4[Aanvaarde kost]),SUMIF(Tabel4[Naam leverancier of onderaannemer],Identificatiegegevens!$B134,Tabel4[Aanvaarde kost])))</f>
        <v/>
      </c>
      <c r="Q134" s="146" t="str">
        <f>IF(Identificatiegegevens!$B134="","",IF(OR(Identificatiegegevens!$D134="promotor",Identificatiegegevens!$D134="partner"),SUMIF(Tabel5[Opdrachtgevende Partnerorganisatie],Identificatiegegevens!$B134,Tabel5[Aanvaarde kost]),SUMIF(Tabel5[Naam leverancier of onderaannemer],Identificatiegegevens!$B134,Tabel5[Aanvaarde kost])))</f>
        <v/>
      </c>
      <c r="R134" s="146" t="str">
        <f>IF(Identificatiegegevens!$B134="","",-SUMIF(Tabel6[Partnerorganisatie],Identificatiegegevens!$B134,Tabel6[Aanvaarde ontvangsten]))</f>
        <v/>
      </c>
      <c r="S134" s="143" t="str">
        <f>IF(Identificatiegegevens!$B134="","",SUM(Identificatiegegevens!$M134:$R134))</f>
        <v/>
      </c>
    </row>
    <row r="135" spans="1:19" ht="15.75" x14ac:dyDescent="0.25">
      <c r="A135" s="136" t="s">
        <v>851</v>
      </c>
      <c r="B135" s="151"/>
      <c r="C135" s="152"/>
      <c r="D135" s="152"/>
      <c r="E135" s="141" t="str" cm="1">
        <f t="array" ref="E135">IF(ISBLANK(Identificatiegegevens!$B135),"",_xlfn.TEXTJOIN("; ",TRUE,_xlfn.UNIQUE(IF(_xlfn.VSTACK(Tabel3[Naam leverancier of onderaannemer],Tabel4[Naam leverancier of onderaannemer],Tabel5[Naam leverancier of onderaannemer])=Identificatiegegevens!$B135,_xlfn.VSTACK(Tabel3[Opdrachtgevende Partnerorganisatie],Tabel4[Opdrachtgevende Partnerorganisatie],Tabel5[Opdrachtgevende Partnerorganisatie]),""))))</f>
        <v/>
      </c>
      <c r="F135" s="145" t="str">
        <f>IF(Identificatiegegevens!$B135="","",SUMIF(Tabel2[Partnerorganisatie],Identificatiegegevens!$B135,Tabel2[Totaal personeelskost]))</f>
        <v/>
      </c>
      <c r="G135" s="145" t="str">
        <f>IF(Identificatiegegevens!$B135="","",Identificatiegegevens!$F135*0.15)</f>
        <v/>
      </c>
      <c r="H135" s="145" t="str">
        <f>IF(Identificatiegegevens!$B135="","",IF(OR(Identificatiegegevens!$D135="promotor",Identificatiegegevens!$D135="partner"),SUMIF(Tabel3[Opdrachtgevende Partnerorganisatie],Identificatiegegevens!$B135,Tabel3[Totaal]),SUMIF(Tabel3[Naam leverancier of onderaannemer],Identificatiegegevens!$B135,Tabel3[Totaal])))</f>
        <v/>
      </c>
      <c r="I135" s="145" t="str">
        <f>IF(Identificatiegegevens!$B135="","",IF(OR(Identificatiegegevens!$D135="promotor",Identificatiegegevens!$D135="partner"),SUMIF(Tabel4[Opdrachtgevende Partnerorganisatie],Identificatiegegevens!$B135,Tabel4[Totaal]),SUMIF(Tabel4[Naam leverancier of onderaannemer],Identificatiegegevens!$B135,Tabel4[Totaal])))</f>
        <v/>
      </c>
      <c r="J135" s="145" t="str">
        <f>IF(Identificatiegegevens!$B135="","",IF(OR(Identificatiegegevens!$D135="promotor",Identificatiegegevens!$D135="partner"),SUMIF(Tabel5[Opdrachtgevende Partnerorganisatie],Identificatiegegevens!$B135,Tabel5[Totaal]),SUMIF(Tabel5[Naam leverancier of onderaannemer],Identificatiegegevens!$B135,Tabel5[Totaal])))</f>
        <v/>
      </c>
      <c r="K135" s="145" t="str">
        <f>IF(Identificatiegegevens!$B135="","",-SUMIF(Tabel6[Partnerorganisatie],Identificatiegegevens!$B135,Tabel6[Bedrag]))</f>
        <v/>
      </c>
      <c r="L135" s="143" t="str">
        <f>IF(Identificatiegegevens!$B135="","",SUM(Identificatiegegevens!$F135:$K135))</f>
        <v/>
      </c>
      <c r="M135" s="146" t="str">
        <f>IF(Identificatiegegevens!$B135="","",SUMIF(Tabel2[Partnerorganisatie],Identificatiegegevens!$B135,Tabel2[Aanvaarde kost]))</f>
        <v/>
      </c>
      <c r="N135" s="146" t="str">
        <f>IF(Identificatiegegevens!$B135="","",Identificatiegegevens!$M135*0.15)</f>
        <v/>
      </c>
      <c r="O135" s="146" t="str">
        <f>IF(Identificatiegegevens!$B135="","",IF(OR(Identificatiegegevens!$D135="promotor",Identificatiegegevens!$D135="partner"),SUMIF(Tabel3[Opdrachtgevende Partnerorganisatie],Identificatiegegevens!$B135,Tabel3[Aanvaarde kost]),SUMIF(Tabel3[Naam leverancier of onderaannemer],Identificatiegegevens!$B135,Tabel3[Aanvaarde kost])))</f>
        <v/>
      </c>
      <c r="P135" s="146" t="str">
        <f>IF(Identificatiegegevens!$B135="","",IF(OR(Identificatiegegevens!$D135="promotor",Identificatiegegevens!$D135="partner"),SUMIF(Tabel4[Opdrachtgevende Partnerorganisatie],Identificatiegegevens!$B135,Tabel4[Aanvaarde kost]),SUMIF(Tabel4[Naam leverancier of onderaannemer],Identificatiegegevens!$B135,Tabel4[Aanvaarde kost])))</f>
        <v/>
      </c>
      <c r="Q135" s="146" t="str">
        <f>IF(Identificatiegegevens!$B135="","",IF(OR(Identificatiegegevens!$D135="promotor",Identificatiegegevens!$D135="partner"),SUMIF(Tabel5[Opdrachtgevende Partnerorganisatie],Identificatiegegevens!$B135,Tabel5[Aanvaarde kost]),SUMIF(Tabel5[Naam leverancier of onderaannemer],Identificatiegegevens!$B135,Tabel5[Aanvaarde kost])))</f>
        <v/>
      </c>
      <c r="R135" s="146" t="str">
        <f>IF(Identificatiegegevens!$B135="","",-SUMIF(Tabel6[Partnerorganisatie],Identificatiegegevens!$B135,Tabel6[Aanvaarde ontvangsten]))</f>
        <v/>
      </c>
      <c r="S135" s="143" t="str">
        <f>IF(Identificatiegegevens!$B135="","",SUM(Identificatiegegevens!$M135:$R135))</f>
        <v/>
      </c>
    </row>
    <row r="136" spans="1:19" ht="15.75" x14ac:dyDescent="0.25">
      <c r="A136" s="136" t="s">
        <v>852</v>
      </c>
      <c r="B136" s="149"/>
      <c r="C136" s="150"/>
      <c r="D136" s="150"/>
      <c r="E136" s="141" t="str" cm="1">
        <f t="array" ref="E136">IF(ISBLANK(Identificatiegegevens!$B136),"",_xlfn.TEXTJOIN("; ",TRUE,_xlfn.UNIQUE(IF(_xlfn.VSTACK(Tabel3[Naam leverancier of onderaannemer],Tabel4[Naam leverancier of onderaannemer],Tabel5[Naam leverancier of onderaannemer])=Identificatiegegevens!$B136,_xlfn.VSTACK(Tabel3[Opdrachtgevende Partnerorganisatie],Tabel4[Opdrachtgevende Partnerorganisatie],Tabel5[Opdrachtgevende Partnerorganisatie]),""))))</f>
        <v/>
      </c>
      <c r="F136" s="145" t="str">
        <f>IF(Identificatiegegevens!$B136="","",SUMIF(Tabel2[Partnerorganisatie],Identificatiegegevens!$B136,Tabel2[Totaal personeelskost]))</f>
        <v/>
      </c>
      <c r="G136" s="145" t="str">
        <f>IF(Identificatiegegevens!$B136="","",Identificatiegegevens!$F136*0.15)</f>
        <v/>
      </c>
      <c r="H136" s="145" t="str">
        <f>IF(Identificatiegegevens!$B136="","",IF(OR(Identificatiegegevens!$D136="promotor",Identificatiegegevens!$D136="partner"),SUMIF(Tabel3[Opdrachtgevende Partnerorganisatie],Identificatiegegevens!$B136,Tabel3[Totaal]),SUMIF(Tabel3[Naam leverancier of onderaannemer],Identificatiegegevens!$B136,Tabel3[Totaal])))</f>
        <v/>
      </c>
      <c r="I136" s="145" t="str">
        <f>IF(Identificatiegegevens!$B136="","",IF(OR(Identificatiegegevens!$D136="promotor",Identificatiegegevens!$D136="partner"),SUMIF(Tabel4[Opdrachtgevende Partnerorganisatie],Identificatiegegevens!$B136,Tabel4[Totaal]),SUMIF(Tabel4[Naam leverancier of onderaannemer],Identificatiegegevens!$B136,Tabel4[Totaal])))</f>
        <v/>
      </c>
      <c r="J136" s="145" t="str">
        <f>IF(Identificatiegegevens!$B136="","",IF(OR(Identificatiegegevens!$D136="promotor",Identificatiegegevens!$D136="partner"),SUMIF(Tabel5[Opdrachtgevende Partnerorganisatie],Identificatiegegevens!$B136,Tabel5[Totaal]),SUMIF(Tabel5[Naam leverancier of onderaannemer],Identificatiegegevens!$B136,Tabel5[Totaal])))</f>
        <v/>
      </c>
      <c r="K136" s="145" t="str">
        <f>IF(Identificatiegegevens!$B136="","",-SUMIF(Tabel6[Partnerorganisatie],Identificatiegegevens!$B136,Tabel6[Bedrag]))</f>
        <v/>
      </c>
      <c r="L136" s="143" t="str">
        <f>IF(Identificatiegegevens!$B136="","",SUM(Identificatiegegevens!$F136:$K136))</f>
        <v/>
      </c>
      <c r="M136" s="146" t="str">
        <f>IF(Identificatiegegevens!$B136="","",SUMIF(Tabel2[Partnerorganisatie],Identificatiegegevens!$B136,Tabel2[Aanvaarde kost]))</f>
        <v/>
      </c>
      <c r="N136" s="146" t="str">
        <f>IF(Identificatiegegevens!$B136="","",Identificatiegegevens!$M136*0.15)</f>
        <v/>
      </c>
      <c r="O136" s="146" t="str">
        <f>IF(Identificatiegegevens!$B136="","",IF(OR(Identificatiegegevens!$D136="promotor",Identificatiegegevens!$D136="partner"),SUMIF(Tabel3[Opdrachtgevende Partnerorganisatie],Identificatiegegevens!$B136,Tabel3[Aanvaarde kost]),SUMIF(Tabel3[Naam leverancier of onderaannemer],Identificatiegegevens!$B136,Tabel3[Aanvaarde kost])))</f>
        <v/>
      </c>
      <c r="P136" s="146" t="str">
        <f>IF(Identificatiegegevens!$B136="","",IF(OR(Identificatiegegevens!$D136="promotor",Identificatiegegevens!$D136="partner"),SUMIF(Tabel4[Opdrachtgevende Partnerorganisatie],Identificatiegegevens!$B136,Tabel4[Aanvaarde kost]),SUMIF(Tabel4[Naam leverancier of onderaannemer],Identificatiegegevens!$B136,Tabel4[Aanvaarde kost])))</f>
        <v/>
      </c>
      <c r="Q136" s="146" t="str">
        <f>IF(Identificatiegegevens!$B136="","",IF(OR(Identificatiegegevens!$D136="promotor",Identificatiegegevens!$D136="partner"),SUMIF(Tabel5[Opdrachtgevende Partnerorganisatie],Identificatiegegevens!$B136,Tabel5[Aanvaarde kost]),SUMIF(Tabel5[Naam leverancier of onderaannemer],Identificatiegegevens!$B136,Tabel5[Aanvaarde kost])))</f>
        <v/>
      </c>
      <c r="R136" s="146" t="str">
        <f>IF(Identificatiegegevens!$B136="","",-SUMIF(Tabel6[Partnerorganisatie],Identificatiegegevens!$B136,Tabel6[Aanvaarde ontvangsten]))</f>
        <v/>
      </c>
      <c r="S136" s="143" t="str">
        <f>IF(Identificatiegegevens!$B136="","",SUM(Identificatiegegevens!$M136:$R136))</f>
        <v/>
      </c>
    </row>
    <row r="137" spans="1:19" ht="15.75" x14ac:dyDescent="0.25">
      <c r="A137" s="136" t="s">
        <v>853</v>
      </c>
      <c r="B137" s="151"/>
      <c r="C137" s="152"/>
      <c r="D137" s="152"/>
      <c r="E137" s="141" t="str" cm="1">
        <f t="array" ref="E137">IF(ISBLANK(Identificatiegegevens!$B137),"",_xlfn.TEXTJOIN("; ",TRUE,_xlfn.UNIQUE(IF(_xlfn.VSTACK(Tabel3[Naam leverancier of onderaannemer],Tabel4[Naam leverancier of onderaannemer],Tabel5[Naam leverancier of onderaannemer])=Identificatiegegevens!$B137,_xlfn.VSTACK(Tabel3[Opdrachtgevende Partnerorganisatie],Tabel4[Opdrachtgevende Partnerorganisatie],Tabel5[Opdrachtgevende Partnerorganisatie]),""))))</f>
        <v/>
      </c>
      <c r="F137" s="145" t="str">
        <f>IF(Identificatiegegevens!$B137="","",SUMIF(Tabel2[Partnerorganisatie],Identificatiegegevens!$B137,Tabel2[Totaal personeelskost]))</f>
        <v/>
      </c>
      <c r="G137" s="145" t="str">
        <f>IF(Identificatiegegevens!$B137="","",Identificatiegegevens!$F137*0.15)</f>
        <v/>
      </c>
      <c r="H137" s="145" t="str">
        <f>IF(Identificatiegegevens!$B137="","",IF(OR(Identificatiegegevens!$D137="promotor",Identificatiegegevens!$D137="partner"),SUMIF(Tabel3[Opdrachtgevende Partnerorganisatie],Identificatiegegevens!$B137,Tabel3[Totaal]),SUMIF(Tabel3[Naam leverancier of onderaannemer],Identificatiegegevens!$B137,Tabel3[Totaal])))</f>
        <v/>
      </c>
      <c r="I137" s="145" t="str">
        <f>IF(Identificatiegegevens!$B137="","",IF(OR(Identificatiegegevens!$D137="promotor",Identificatiegegevens!$D137="partner"),SUMIF(Tabel4[Opdrachtgevende Partnerorganisatie],Identificatiegegevens!$B137,Tabel4[Totaal]),SUMIF(Tabel4[Naam leverancier of onderaannemer],Identificatiegegevens!$B137,Tabel4[Totaal])))</f>
        <v/>
      </c>
      <c r="J137" s="145" t="str">
        <f>IF(Identificatiegegevens!$B137="","",IF(OR(Identificatiegegevens!$D137="promotor",Identificatiegegevens!$D137="partner"),SUMIF(Tabel5[Opdrachtgevende Partnerorganisatie],Identificatiegegevens!$B137,Tabel5[Totaal]),SUMIF(Tabel5[Naam leverancier of onderaannemer],Identificatiegegevens!$B137,Tabel5[Totaal])))</f>
        <v/>
      </c>
      <c r="K137" s="145" t="str">
        <f>IF(Identificatiegegevens!$B137="","",-SUMIF(Tabel6[Partnerorganisatie],Identificatiegegevens!$B137,Tabel6[Bedrag]))</f>
        <v/>
      </c>
      <c r="L137" s="143" t="str">
        <f>IF(Identificatiegegevens!$B137="","",SUM(Identificatiegegevens!$F137:$K137))</f>
        <v/>
      </c>
      <c r="M137" s="146" t="str">
        <f>IF(Identificatiegegevens!$B137="","",SUMIF(Tabel2[Partnerorganisatie],Identificatiegegevens!$B137,Tabel2[Aanvaarde kost]))</f>
        <v/>
      </c>
      <c r="N137" s="146" t="str">
        <f>IF(Identificatiegegevens!$B137="","",Identificatiegegevens!$M137*0.15)</f>
        <v/>
      </c>
      <c r="O137" s="146" t="str">
        <f>IF(Identificatiegegevens!$B137="","",IF(OR(Identificatiegegevens!$D137="promotor",Identificatiegegevens!$D137="partner"),SUMIF(Tabel3[Opdrachtgevende Partnerorganisatie],Identificatiegegevens!$B137,Tabel3[Aanvaarde kost]),SUMIF(Tabel3[Naam leverancier of onderaannemer],Identificatiegegevens!$B137,Tabel3[Aanvaarde kost])))</f>
        <v/>
      </c>
      <c r="P137" s="146" t="str">
        <f>IF(Identificatiegegevens!$B137="","",IF(OR(Identificatiegegevens!$D137="promotor",Identificatiegegevens!$D137="partner"),SUMIF(Tabel4[Opdrachtgevende Partnerorganisatie],Identificatiegegevens!$B137,Tabel4[Aanvaarde kost]),SUMIF(Tabel4[Naam leverancier of onderaannemer],Identificatiegegevens!$B137,Tabel4[Aanvaarde kost])))</f>
        <v/>
      </c>
      <c r="Q137" s="146" t="str">
        <f>IF(Identificatiegegevens!$B137="","",IF(OR(Identificatiegegevens!$D137="promotor",Identificatiegegevens!$D137="partner"),SUMIF(Tabel5[Opdrachtgevende Partnerorganisatie],Identificatiegegevens!$B137,Tabel5[Aanvaarde kost]),SUMIF(Tabel5[Naam leverancier of onderaannemer],Identificatiegegevens!$B137,Tabel5[Aanvaarde kost])))</f>
        <v/>
      </c>
      <c r="R137" s="146" t="str">
        <f>IF(Identificatiegegevens!$B137="","",-SUMIF(Tabel6[Partnerorganisatie],Identificatiegegevens!$B137,Tabel6[Aanvaarde ontvangsten]))</f>
        <v/>
      </c>
      <c r="S137" s="143" t="str">
        <f>IF(Identificatiegegevens!$B137="","",SUM(Identificatiegegevens!$M137:$R137))</f>
        <v/>
      </c>
    </row>
    <row r="138" spans="1:19" ht="15.75" x14ac:dyDescent="0.25">
      <c r="A138" s="136" t="s">
        <v>854</v>
      </c>
      <c r="B138" s="149"/>
      <c r="C138" s="150"/>
      <c r="D138" s="150"/>
      <c r="E138" s="141" t="str" cm="1">
        <f t="array" ref="E138">IF(ISBLANK(Identificatiegegevens!$B138),"",_xlfn.TEXTJOIN("; ",TRUE,_xlfn.UNIQUE(IF(_xlfn.VSTACK(Tabel3[Naam leverancier of onderaannemer],Tabel4[Naam leverancier of onderaannemer],Tabel5[Naam leverancier of onderaannemer])=Identificatiegegevens!$B138,_xlfn.VSTACK(Tabel3[Opdrachtgevende Partnerorganisatie],Tabel4[Opdrachtgevende Partnerorganisatie],Tabel5[Opdrachtgevende Partnerorganisatie]),""))))</f>
        <v/>
      </c>
      <c r="F138" s="145" t="str">
        <f>IF(Identificatiegegevens!$B138="","",SUMIF(Tabel2[Partnerorganisatie],Identificatiegegevens!$B138,Tabel2[Totaal personeelskost]))</f>
        <v/>
      </c>
      <c r="G138" s="145" t="str">
        <f>IF(Identificatiegegevens!$B138="","",Identificatiegegevens!$F138*0.15)</f>
        <v/>
      </c>
      <c r="H138" s="145" t="str">
        <f>IF(Identificatiegegevens!$B138="","",IF(OR(Identificatiegegevens!$D138="promotor",Identificatiegegevens!$D138="partner"),SUMIF(Tabel3[Opdrachtgevende Partnerorganisatie],Identificatiegegevens!$B138,Tabel3[Totaal]),SUMIF(Tabel3[Naam leverancier of onderaannemer],Identificatiegegevens!$B138,Tabel3[Totaal])))</f>
        <v/>
      </c>
      <c r="I138" s="145" t="str">
        <f>IF(Identificatiegegevens!$B138="","",IF(OR(Identificatiegegevens!$D138="promotor",Identificatiegegevens!$D138="partner"),SUMIF(Tabel4[Opdrachtgevende Partnerorganisatie],Identificatiegegevens!$B138,Tabel4[Totaal]),SUMIF(Tabel4[Naam leverancier of onderaannemer],Identificatiegegevens!$B138,Tabel4[Totaal])))</f>
        <v/>
      </c>
      <c r="J138" s="145" t="str">
        <f>IF(Identificatiegegevens!$B138="","",IF(OR(Identificatiegegevens!$D138="promotor",Identificatiegegevens!$D138="partner"),SUMIF(Tabel5[Opdrachtgevende Partnerorganisatie],Identificatiegegevens!$B138,Tabel5[Totaal]),SUMIF(Tabel5[Naam leverancier of onderaannemer],Identificatiegegevens!$B138,Tabel5[Totaal])))</f>
        <v/>
      </c>
      <c r="K138" s="145" t="str">
        <f>IF(Identificatiegegevens!$B138="","",-SUMIF(Tabel6[Partnerorganisatie],Identificatiegegevens!$B138,Tabel6[Bedrag]))</f>
        <v/>
      </c>
      <c r="L138" s="143" t="str">
        <f>IF(Identificatiegegevens!$B138="","",SUM(Identificatiegegevens!$F138:$K138))</f>
        <v/>
      </c>
      <c r="M138" s="146" t="str">
        <f>IF(Identificatiegegevens!$B138="","",SUMIF(Tabel2[Partnerorganisatie],Identificatiegegevens!$B138,Tabel2[Aanvaarde kost]))</f>
        <v/>
      </c>
      <c r="N138" s="146" t="str">
        <f>IF(Identificatiegegevens!$B138="","",Identificatiegegevens!$M138*0.15)</f>
        <v/>
      </c>
      <c r="O138" s="146" t="str">
        <f>IF(Identificatiegegevens!$B138="","",IF(OR(Identificatiegegevens!$D138="promotor",Identificatiegegevens!$D138="partner"),SUMIF(Tabel3[Opdrachtgevende Partnerorganisatie],Identificatiegegevens!$B138,Tabel3[Aanvaarde kost]),SUMIF(Tabel3[Naam leverancier of onderaannemer],Identificatiegegevens!$B138,Tabel3[Aanvaarde kost])))</f>
        <v/>
      </c>
      <c r="P138" s="146" t="str">
        <f>IF(Identificatiegegevens!$B138="","",IF(OR(Identificatiegegevens!$D138="promotor",Identificatiegegevens!$D138="partner"),SUMIF(Tabel4[Opdrachtgevende Partnerorganisatie],Identificatiegegevens!$B138,Tabel4[Aanvaarde kost]),SUMIF(Tabel4[Naam leverancier of onderaannemer],Identificatiegegevens!$B138,Tabel4[Aanvaarde kost])))</f>
        <v/>
      </c>
      <c r="Q138" s="146" t="str">
        <f>IF(Identificatiegegevens!$B138="","",IF(OR(Identificatiegegevens!$D138="promotor",Identificatiegegevens!$D138="partner"),SUMIF(Tabel5[Opdrachtgevende Partnerorganisatie],Identificatiegegevens!$B138,Tabel5[Aanvaarde kost]),SUMIF(Tabel5[Naam leverancier of onderaannemer],Identificatiegegevens!$B138,Tabel5[Aanvaarde kost])))</f>
        <v/>
      </c>
      <c r="R138" s="146" t="str">
        <f>IF(Identificatiegegevens!$B138="","",-SUMIF(Tabel6[Partnerorganisatie],Identificatiegegevens!$B138,Tabel6[Aanvaarde ontvangsten]))</f>
        <v/>
      </c>
      <c r="S138" s="143" t="str">
        <f>IF(Identificatiegegevens!$B138="","",SUM(Identificatiegegevens!$M138:$R138))</f>
        <v/>
      </c>
    </row>
    <row r="139" spans="1:19" ht="15.75" x14ac:dyDescent="0.25">
      <c r="A139" s="136" t="s">
        <v>855</v>
      </c>
      <c r="B139" s="151"/>
      <c r="C139" s="152"/>
      <c r="D139" s="152"/>
      <c r="E139" s="141" t="str" cm="1">
        <f t="array" ref="E139">IF(ISBLANK(Identificatiegegevens!$B139),"",_xlfn.TEXTJOIN("; ",TRUE,_xlfn.UNIQUE(IF(_xlfn.VSTACK(Tabel3[Naam leverancier of onderaannemer],Tabel4[Naam leverancier of onderaannemer],Tabel5[Naam leverancier of onderaannemer])=Identificatiegegevens!$B139,_xlfn.VSTACK(Tabel3[Opdrachtgevende Partnerorganisatie],Tabel4[Opdrachtgevende Partnerorganisatie],Tabel5[Opdrachtgevende Partnerorganisatie]),""))))</f>
        <v/>
      </c>
      <c r="F139" s="145" t="str">
        <f>IF(Identificatiegegevens!$B139="","",SUMIF(Tabel2[Partnerorganisatie],Identificatiegegevens!$B139,Tabel2[Totaal personeelskost]))</f>
        <v/>
      </c>
      <c r="G139" s="145" t="str">
        <f>IF(Identificatiegegevens!$B139="","",Identificatiegegevens!$F139*0.15)</f>
        <v/>
      </c>
      <c r="H139" s="145" t="str">
        <f>IF(Identificatiegegevens!$B139="","",IF(OR(Identificatiegegevens!$D139="promotor",Identificatiegegevens!$D139="partner"),SUMIF(Tabel3[Opdrachtgevende Partnerorganisatie],Identificatiegegevens!$B139,Tabel3[Totaal]),SUMIF(Tabel3[Naam leverancier of onderaannemer],Identificatiegegevens!$B139,Tabel3[Totaal])))</f>
        <v/>
      </c>
      <c r="I139" s="145" t="str">
        <f>IF(Identificatiegegevens!$B139="","",IF(OR(Identificatiegegevens!$D139="promotor",Identificatiegegevens!$D139="partner"),SUMIF(Tabel4[Opdrachtgevende Partnerorganisatie],Identificatiegegevens!$B139,Tabel4[Totaal]),SUMIF(Tabel4[Naam leverancier of onderaannemer],Identificatiegegevens!$B139,Tabel4[Totaal])))</f>
        <v/>
      </c>
      <c r="J139" s="145" t="str">
        <f>IF(Identificatiegegevens!$B139="","",IF(OR(Identificatiegegevens!$D139="promotor",Identificatiegegevens!$D139="partner"),SUMIF(Tabel5[Opdrachtgevende Partnerorganisatie],Identificatiegegevens!$B139,Tabel5[Totaal]),SUMIF(Tabel5[Naam leverancier of onderaannemer],Identificatiegegevens!$B139,Tabel5[Totaal])))</f>
        <v/>
      </c>
      <c r="K139" s="145" t="str">
        <f>IF(Identificatiegegevens!$B139="","",-SUMIF(Tabel6[Partnerorganisatie],Identificatiegegevens!$B139,Tabel6[Bedrag]))</f>
        <v/>
      </c>
      <c r="L139" s="143" t="str">
        <f>IF(Identificatiegegevens!$B139="","",SUM(Identificatiegegevens!$F139:$K139))</f>
        <v/>
      </c>
      <c r="M139" s="146" t="str">
        <f>IF(Identificatiegegevens!$B139="","",SUMIF(Tabel2[Partnerorganisatie],Identificatiegegevens!$B139,Tabel2[Aanvaarde kost]))</f>
        <v/>
      </c>
      <c r="N139" s="146" t="str">
        <f>IF(Identificatiegegevens!$B139="","",Identificatiegegevens!$M139*0.15)</f>
        <v/>
      </c>
      <c r="O139" s="146" t="str">
        <f>IF(Identificatiegegevens!$B139="","",IF(OR(Identificatiegegevens!$D139="promotor",Identificatiegegevens!$D139="partner"),SUMIF(Tabel3[Opdrachtgevende Partnerorganisatie],Identificatiegegevens!$B139,Tabel3[Aanvaarde kost]),SUMIF(Tabel3[Naam leverancier of onderaannemer],Identificatiegegevens!$B139,Tabel3[Aanvaarde kost])))</f>
        <v/>
      </c>
      <c r="P139" s="146" t="str">
        <f>IF(Identificatiegegevens!$B139="","",IF(OR(Identificatiegegevens!$D139="promotor",Identificatiegegevens!$D139="partner"),SUMIF(Tabel4[Opdrachtgevende Partnerorganisatie],Identificatiegegevens!$B139,Tabel4[Aanvaarde kost]),SUMIF(Tabel4[Naam leverancier of onderaannemer],Identificatiegegevens!$B139,Tabel4[Aanvaarde kost])))</f>
        <v/>
      </c>
      <c r="Q139" s="146" t="str">
        <f>IF(Identificatiegegevens!$B139="","",IF(OR(Identificatiegegevens!$D139="promotor",Identificatiegegevens!$D139="partner"),SUMIF(Tabel5[Opdrachtgevende Partnerorganisatie],Identificatiegegevens!$B139,Tabel5[Aanvaarde kost]),SUMIF(Tabel5[Naam leverancier of onderaannemer],Identificatiegegevens!$B139,Tabel5[Aanvaarde kost])))</f>
        <v/>
      </c>
      <c r="R139" s="146" t="str">
        <f>IF(Identificatiegegevens!$B139="","",-SUMIF(Tabel6[Partnerorganisatie],Identificatiegegevens!$B139,Tabel6[Aanvaarde ontvangsten]))</f>
        <v/>
      </c>
      <c r="S139" s="143" t="str">
        <f>IF(Identificatiegegevens!$B139="","",SUM(Identificatiegegevens!$M139:$R139))</f>
        <v/>
      </c>
    </row>
    <row r="140" spans="1:19" ht="15.75" x14ac:dyDescent="0.25">
      <c r="A140" s="136" t="s">
        <v>856</v>
      </c>
      <c r="B140" s="149"/>
      <c r="C140" s="150"/>
      <c r="D140" s="150"/>
      <c r="E140" s="141" t="str" cm="1">
        <f t="array" ref="E140">IF(ISBLANK(Identificatiegegevens!$B140),"",_xlfn.TEXTJOIN("; ",TRUE,_xlfn.UNIQUE(IF(_xlfn.VSTACK(Tabel3[Naam leverancier of onderaannemer],Tabel4[Naam leverancier of onderaannemer],Tabel5[Naam leverancier of onderaannemer])=Identificatiegegevens!$B140,_xlfn.VSTACK(Tabel3[Opdrachtgevende Partnerorganisatie],Tabel4[Opdrachtgevende Partnerorganisatie],Tabel5[Opdrachtgevende Partnerorganisatie]),""))))</f>
        <v/>
      </c>
      <c r="F140" s="145" t="str">
        <f>IF(Identificatiegegevens!$B140="","",SUMIF(Tabel2[Partnerorganisatie],Identificatiegegevens!$B140,Tabel2[Totaal personeelskost]))</f>
        <v/>
      </c>
      <c r="G140" s="145" t="str">
        <f>IF(Identificatiegegevens!$B140="","",Identificatiegegevens!$F140*0.15)</f>
        <v/>
      </c>
      <c r="H140" s="145" t="str">
        <f>IF(Identificatiegegevens!$B140="","",IF(OR(Identificatiegegevens!$D140="promotor",Identificatiegegevens!$D140="partner"),SUMIF(Tabel3[Opdrachtgevende Partnerorganisatie],Identificatiegegevens!$B140,Tabel3[Totaal]),SUMIF(Tabel3[Naam leverancier of onderaannemer],Identificatiegegevens!$B140,Tabel3[Totaal])))</f>
        <v/>
      </c>
      <c r="I140" s="145" t="str">
        <f>IF(Identificatiegegevens!$B140="","",IF(OR(Identificatiegegevens!$D140="promotor",Identificatiegegevens!$D140="partner"),SUMIF(Tabel4[Opdrachtgevende Partnerorganisatie],Identificatiegegevens!$B140,Tabel4[Totaal]),SUMIF(Tabel4[Naam leverancier of onderaannemer],Identificatiegegevens!$B140,Tabel4[Totaal])))</f>
        <v/>
      </c>
      <c r="J140" s="145" t="str">
        <f>IF(Identificatiegegevens!$B140="","",IF(OR(Identificatiegegevens!$D140="promotor",Identificatiegegevens!$D140="partner"),SUMIF(Tabel5[Opdrachtgevende Partnerorganisatie],Identificatiegegevens!$B140,Tabel5[Totaal]),SUMIF(Tabel5[Naam leverancier of onderaannemer],Identificatiegegevens!$B140,Tabel5[Totaal])))</f>
        <v/>
      </c>
      <c r="K140" s="145" t="str">
        <f>IF(Identificatiegegevens!$B140="","",-SUMIF(Tabel6[Partnerorganisatie],Identificatiegegevens!$B140,Tabel6[Bedrag]))</f>
        <v/>
      </c>
      <c r="L140" s="143" t="str">
        <f>IF(Identificatiegegevens!$B140="","",SUM(Identificatiegegevens!$F140:$K140))</f>
        <v/>
      </c>
      <c r="M140" s="146" t="str">
        <f>IF(Identificatiegegevens!$B140="","",SUMIF(Tabel2[Partnerorganisatie],Identificatiegegevens!$B140,Tabel2[Aanvaarde kost]))</f>
        <v/>
      </c>
      <c r="N140" s="146" t="str">
        <f>IF(Identificatiegegevens!$B140="","",Identificatiegegevens!$M140*0.15)</f>
        <v/>
      </c>
      <c r="O140" s="146" t="str">
        <f>IF(Identificatiegegevens!$B140="","",IF(OR(Identificatiegegevens!$D140="promotor",Identificatiegegevens!$D140="partner"),SUMIF(Tabel3[Opdrachtgevende Partnerorganisatie],Identificatiegegevens!$B140,Tabel3[Aanvaarde kost]),SUMIF(Tabel3[Naam leverancier of onderaannemer],Identificatiegegevens!$B140,Tabel3[Aanvaarde kost])))</f>
        <v/>
      </c>
      <c r="P140" s="146" t="str">
        <f>IF(Identificatiegegevens!$B140="","",IF(OR(Identificatiegegevens!$D140="promotor",Identificatiegegevens!$D140="partner"),SUMIF(Tabel4[Opdrachtgevende Partnerorganisatie],Identificatiegegevens!$B140,Tabel4[Aanvaarde kost]),SUMIF(Tabel4[Naam leverancier of onderaannemer],Identificatiegegevens!$B140,Tabel4[Aanvaarde kost])))</f>
        <v/>
      </c>
      <c r="Q140" s="146" t="str">
        <f>IF(Identificatiegegevens!$B140="","",IF(OR(Identificatiegegevens!$D140="promotor",Identificatiegegevens!$D140="partner"),SUMIF(Tabel5[Opdrachtgevende Partnerorganisatie],Identificatiegegevens!$B140,Tabel5[Aanvaarde kost]),SUMIF(Tabel5[Naam leverancier of onderaannemer],Identificatiegegevens!$B140,Tabel5[Aanvaarde kost])))</f>
        <v/>
      </c>
      <c r="R140" s="146" t="str">
        <f>IF(Identificatiegegevens!$B140="","",-SUMIF(Tabel6[Partnerorganisatie],Identificatiegegevens!$B140,Tabel6[Aanvaarde ontvangsten]))</f>
        <v/>
      </c>
      <c r="S140" s="143" t="str">
        <f>IF(Identificatiegegevens!$B140="","",SUM(Identificatiegegevens!$M140:$R140))</f>
        <v/>
      </c>
    </row>
    <row r="141" spans="1:19" ht="15.75" x14ac:dyDescent="0.25">
      <c r="A141" s="136" t="s">
        <v>857</v>
      </c>
      <c r="B141" s="151"/>
      <c r="C141" s="152"/>
      <c r="D141" s="152"/>
      <c r="E141" s="141" t="str" cm="1">
        <f t="array" ref="E141">IF(ISBLANK(Identificatiegegevens!$B141),"",_xlfn.TEXTJOIN("; ",TRUE,_xlfn.UNIQUE(IF(_xlfn.VSTACK(Tabel3[Naam leverancier of onderaannemer],Tabel4[Naam leverancier of onderaannemer],Tabel5[Naam leverancier of onderaannemer])=Identificatiegegevens!$B141,_xlfn.VSTACK(Tabel3[Opdrachtgevende Partnerorganisatie],Tabel4[Opdrachtgevende Partnerorganisatie],Tabel5[Opdrachtgevende Partnerorganisatie]),""))))</f>
        <v/>
      </c>
      <c r="F141" s="145" t="str">
        <f>IF(Identificatiegegevens!$B141="","",SUMIF(Tabel2[Partnerorganisatie],Identificatiegegevens!$B141,Tabel2[Totaal personeelskost]))</f>
        <v/>
      </c>
      <c r="G141" s="145" t="str">
        <f>IF(Identificatiegegevens!$B141="","",Identificatiegegevens!$F141*0.15)</f>
        <v/>
      </c>
      <c r="H141" s="145" t="str">
        <f>IF(Identificatiegegevens!$B141="","",IF(OR(Identificatiegegevens!$D141="promotor",Identificatiegegevens!$D141="partner"),SUMIF(Tabel3[Opdrachtgevende Partnerorganisatie],Identificatiegegevens!$B141,Tabel3[Totaal]),SUMIF(Tabel3[Naam leverancier of onderaannemer],Identificatiegegevens!$B141,Tabel3[Totaal])))</f>
        <v/>
      </c>
      <c r="I141" s="145" t="str">
        <f>IF(Identificatiegegevens!$B141="","",IF(OR(Identificatiegegevens!$D141="promotor",Identificatiegegevens!$D141="partner"),SUMIF(Tabel4[Opdrachtgevende Partnerorganisatie],Identificatiegegevens!$B141,Tabel4[Totaal]),SUMIF(Tabel4[Naam leverancier of onderaannemer],Identificatiegegevens!$B141,Tabel4[Totaal])))</f>
        <v/>
      </c>
      <c r="J141" s="145" t="str">
        <f>IF(Identificatiegegevens!$B141="","",IF(OR(Identificatiegegevens!$D141="promotor",Identificatiegegevens!$D141="partner"),SUMIF(Tabel5[Opdrachtgevende Partnerorganisatie],Identificatiegegevens!$B141,Tabel5[Totaal]),SUMIF(Tabel5[Naam leverancier of onderaannemer],Identificatiegegevens!$B141,Tabel5[Totaal])))</f>
        <v/>
      </c>
      <c r="K141" s="145" t="str">
        <f>IF(Identificatiegegevens!$B141="","",-SUMIF(Tabel6[Partnerorganisatie],Identificatiegegevens!$B141,Tabel6[Bedrag]))</f>
        <v/>
      </c>
      <c r="L141" s="143" t="str">
        <f>IF(Identificatiegegevens!$B141="","",SUM(Identificatiegegevens!$F141:$K141))</f>
        <v/>
      </c>
      <c r="M141" s="146" t="str">
        <f>IF(Identificatiegegevens!$B141="","",SUMIF(Tabel2[Partnerorganisatie],Identificatiegegevens!$B141,Tabel2[Aanvaarde kost]))</f>
        <v/>
      </c>
      <c r="N141" s="146" t="str">
        <f>IF(Identificatiegegevens!$B141="","",Identificatiegegevens!$M141*0.15)</f>
        <v/>
      </c>
      <c r="O141" s="146" t="str">
        <f>IF(Identificatiegegevens!$B141="","",IF(OR(Identificatiegegevens!$D141="promotor",Identificatiegegevens!$D141="partner"),SUMIF(Tabel3[Opdrachtgevende Partnerorganisatie],Identificatiegegevens!$B141,Tabel3[Aanvaarde kost]),SUMIF(Tabel3[Naam leverancier of onderaannemer],Identificatiegegevens!$B141,Tabel3[Aanvaarde kost])))</f>
        <v/>
      </c>
      <c r="P141" s="146" t="str">
        <f>IF(Identificatiegegevens!$B141="","",IF(OR(Identificatiegegevens!$D141="promotor",Identificatiegegevens!$D141="partner"),SUMIF(Tabel4[Opdrachtgevende Partnerorganisatie],Identificatiegegevens!$B141,Tabel4[Aanvaarde kost]),SUMIF(Tabel4[Naam leverancier of onderaannemer],Identificatiegegevens!$B141,Tabel4[Aanvaarde kost])))</f>
        <v/>
      </c>
      <c r="Q141" s="146" t="str">
        <f>IF(Identificatiegegevens!$B141="","",IF(OR(Identificatiegegevens!$D141="promotor",Identificatiegegevens!$D141="partner"),SUMIF(Tabel5[Opdrachtgevende Partnerorganisatie],Identificatiegegevens!$B141,Tabel5[Aanvaarde kost]),SUMIF(Tabel5[Naam leverancier of onderaannemer],Identificatiegegevens!$B141,Tabel5[Aanvaarde kost])))</f>
        <v/>
      </c>
      <c r="R141" s="146" t="str">
        <f>IF(Identificatiegegevens!$B141="","",-SUMIF(Tabel6[Partnerorganisatie],Identificatiegegevens!$B141,Tabel6[Aanvaarde ontvangsten]))</f>
        <v/>
      </c>
      <c r="S141" s="143" t="str">
        <f>IF(Identificatiegegevens!$B141="","",SUM(Identificatiegegevens!$M141:$R141))</f>
        <v/>
      </c>
    </row>
    <row r="142" spans="1:19" ht="15.75" x14ac:dyDescent="0.25">
      <c r="A142" s="136" t="s">
        <v>858</v>
      </c>
      <c r="B142" s="149"/>
      <c r="C142" s="150"/>
      <c r="D142" s="150"/>
      <c r="E142" s="141" t="str" cm="1">
        <f t="array" ref="E142">IF(ISBLANK(Identificatiegegevens!$B142),"",_xlfn.TEXTJOIN("; ",TRUE,_xlfn.UNIQUE(IF(_xlfn.VSTACK(Tabel3[Naam leverancier of onderaannemer],Tabel4[Naam leverancier of onderaannemer],Tabel5[Naam leverancier of onderaannemer])=Identificatiegegevens!$B142,_xlfn.VSTACK(Tabel3[Opdrachtgevende Partnerorganisatie],Tabel4[Opdrachtgevende Partnerorganisatie],Tabel5[Opdrachtgevende Partnerorganisatie]),""))))</f>
        <v/>
      </c>
      <c r="F142" s="145" t="str">
        <f>IF(Identificatiegegevens!$B142="","",SUMIF(Tabel2[Partnerorganisatie],Identificatiegegevens!$B142,Tabel2[Totaal personeelskost]))</f>
        <v/>
      </c>
      <c r="G142" s="145" t="str">
        <f>IF(Identificatiegegevens!$B142="","",Identificatiegegevens!$F142*0.15)</f>
        <v/>
      </c>
      <c r="H142" s="145" t="str">
        <f>IF(Identificatiegegevens!$B142="","",IF(OR(Identificatiegegevens!$D142="promotor",Identificatiegegevens!$D142="partner"),SUMIF(Tabel3[Opdrachtgevende Partnerorganisatie],Identificatiegegevens!$B142,Tabel3[Totaal]),SUMIF(Tabel3[Naam leverancier of onderaannemer],Identificatiegegevens!$B142,Tabel3[Totaal])))</f>
        <v/>
      </c>
      <c r="I142" s="145" t="str">
        <f>IF(Identificatiegegevens!$B142="","",IF(OR(Identificatiegegevens!$D142="promotor",Identificatiegegevens!$D142="partner"),SUMIF(Tabel4[Opdrachtgevende Partnerorganisatie],Identificatiegegevens!$B142,Tabel4[Totaal]),SUMIF(Tabel4[Naam leverancier of onderaannemer],Identificatiegegevens!$B142,Tabel4[Totaal])))</f>
        <v/>
      </c>
      <c r="J142" s="145" t="str">
        <f>IF(Identificatiegegevens!$B142="","",IF(OR(Identificatiegegevens!$D142="promotor",Identificatiegegevens!$D142="partner"),SUMIF(Tabel5[Opdrachtgevende Partnerorganisatie],Identificatiegegevens!$B142,Tabel5[Totaal]),SUMIF(Tabel5[Naam leverancier of onderaannemer],Identificatiegegevens!$B142,Tabel5[Totaal])))</f>
        <v/>
      </c>
      <c r="K142" s="145" t="str">
        <f>IF(Identificatiegegevens!$B142="","",-SUMIF(Tabel6[Partnerorganisatie],Identificatiegegevens!$B142,Tabel6[Bedrag]))</f>
        <v/>
      </c>
      <c r="L142" s="143" t="str">
        <f>IF(Identificatiegegevens!$B142="","",SUM(Identificatiegegevens!$F142:$K142))</f>
        <v/>
      </c>
      <c r="M142" s="146" t="str">
        <f>IF(Identificatiegegevens!$B142="","",SUMIF(Tabel2[Partnerorganisatie],Identificatiegegevens!$B142,Tabel2[Aanvaarde kost]))</f>
        <v/>
      </c>
      <c r="N142" s="146" t="str">
        <f>IF(Identificatiegegevens!$B142="","",Identificatiegegevens!$M142*0.15)</f>
        <v/>
      </c>
      <c r="O142" s="146" t="str">
        <f>IF(Identificatiegegevens!$B142="","",IF(OR(Identificatiegegevens!$D142="promotor",Identificatiegegevens!$D142="partner"),SUMIF(Tabel3[Opdrachtgevende Partnerorganisatie],Identificatiegegevens!$B142,Tabel3[Aanvaarde kost]),SUMIF(Tabel3[Naam leverancier of onderaannemer],Identificatiegegevens!$B142,Tabel3[Aanvaarde kost])))</f>
        <v/>
      </c>
      <c r="P142" s="146" t="str">
        <f>IF(Identificatiegegevens!$B142="","",IF(OR(Identificatiegegevens!$D142="promotor",Identificatiegegevens!$D142="partner"),SUMIF(Tabel4[Opdrachtgevende Partnerorganisatie],Identificatiegegevens!$B142,Tabel4[Aanvaarde kost]),SUMIF(Tabel4[Naam leverancier of onderaannemer],Identificatiegegevens!$B142,Tabel4[Aanvaarde kost])))</f>
        <v/>
      </c>
      <c r="Q142" s="146" t="str">
        <f>IF(Identificatiegegevens!$B142="","",IF(OR(Identificatiegegevens!$D142="promotor",Identificatiegegevens!$D142="partner"),SUMIF(Tabel5[Opdrachtgevende Partnerorganisatie],Identificatiegegevens!$B142,Tabel5[Aanvaarde kost]),SUMIF(Tabel5[Naam leverancier of onderaannemer],Identificatiegegevens!$B142,Tabel5[Aanvaarde kost])))</f>
        <v/>
      </c>
      <c r="R142" s="146" t="str">
        <f>IF(Identificatiegegevens!$B142="","",-SUMIF(Tabel6[Partnerorganisatie],Identificatiegegevens!$B142,Tabel6[Aanvaarde ontvangsten]))</f>
        <v/>
      </c>
      <c r="S142" s="143" t="str">
        <f>IF(Identificatiegegevens!$B142="","",SUM(Identificatiegegevens!$M142:$R142))</f>
        <v/>
      </c>
    </row>
    <row r="143" spans="1:19" ht="15.75" x14ac:dyDescent="0.25">
      <c r="A143" s="137" t="s">
        <v>859</v>
      </c>
      <c r="B143" s="151"/>
      <c r="C143" s="152"/>
      <c r="D143" s="152"/>
      <c r="E143" s="141" t="str" cm="1">
        <f t="array" ref="E143">IF(ISBLANK(Identificatiegegevens!$B143),"",_xlfn.TEXTJOIN("; ",TRUE,_xlfn.UNIQUE(IF(_xlfn.VSTACK(Tabel3[Naam leverancier of onderaannemer],Tabel4[Naam leverancier of onderaannemer],Tabel5[Naam leverancier of onderaannemer])=Identificatiegegevens!$B143,_xlfn.VSTACK(Tabel3[Opdrachtgevende Partnerorganisatie],Tabel4[Opdrachtgevende Partnerorganisatie],Tabel5[Opdrachtgevende Partnerorganisatie]),""))))</f>
        <v/>
      </c>
      <c r="F143" s="145" t="str">
        <f>IF(Identificatiegegevens!$B143="","",SUMIF(Tabel2[Partnerorganisatie],Identificatiegegevens!$B143,Tabel2[Totaal personeelskost]))</f>
        <v/>
      </c>
      <c r="G143" s="145" t="str">
        <f>IF(Identificatiegegevens!$B143="","",Identificatiegegevens!$F143*0.15)</f>
        <v/>
      </c>
      <c r="H143" s="145" t="str">
        <f>IF(Identificatiegegevens!$B143="","",IF(OR(Identificatiegegevens!$D143="promotor",Identificatiegegevens!$D143="partner"),SUMIF(Tabel3[Opdrachtgevende Partnerorganisatie],Identificatiegegevens!$B143,Tabel3[Totaal]),SUMIF(Tabel3[Naam leverancier of onderaannemer],Identificatiegegevens!$B143,Tabel3[Totaal])))</f>
        <v/>
      </c>
      <c r="I143" s="145" t="str">
        <f>IF(Identificatiegegevens!$B143="","",IF(OR(Identificatiegegevens!$D143="promotor",Identificatiegegevens!$D143="partner"),SUMIF(Tabel4[Opdrachtgevende Partnerorganisatie],Identificatiegegevens!$B143,Tabel4[Totaal]),SUMIF(Tabel4[Naam leverancier of onderaannemer],Identificatiegegevens!$B143,Tabel4[Totaal])))</f>
        <v/>
      </c>
      <c r="J143" s="145" t="str">
        <f>IF(Identificatiegegevens!$B143="","",IF(OR(Identificatiegegevens!$D143="promotor",Identificatiegegevens!$D143="partner"),SUMIF(Tabel5[Opdrachtgevende Partnerorganisatie],Identificatiegegevens!$B143,Tabel5[Totaal]),SUMIF(Tabel5[Naam leverancier of onderaannemer],Identificatiegegevens!$B143,Tabel5[Totaal])))</f>
        <v/>
      </c>
      <c r="K143" s="145" t="str">
        <f>IF(Identificatiegegevens!$B143="","",-SUMIF(Tabel6[Partnerorganisatie],Identificatiegegevens!$B143,Tabel6[Bedrag]))</f>
        <v/>
      </c>
      <c r="L143" s="143" t="str">
        <f>IF(Identificatiegegevens!$B143="","",SUM(Identificatiegegevens!$F143:$K143))</f>
        <v/>
      </c>
      <c r="M143" s="146" t="str">
        <f>IF(Identificatiegegevens!$B143="","",SUMIF(Tabel2[Partnerorganisatie],Identificatiegegevens!$B143,Tabel2[Aanvaarde kost]))</f>
        <v/>
      </c>
      <c r="N143" s="146" t="str">
        <f>IF(Identificatiegegevens!$B143="","",Identificatiegegevens!$M143*0.15)</f>
        <v/>
      </c>
      <c r="O143" s="146" t="str">
        <f>IF(Identificatiegegevens!$B143="","",IF(OR(Identificatiegegevens!$D143="promotor",Identificatiegegevens!$D143="partner"),SUMIF(Tabel3[Opdrachtgevende Partnerorganisatie],Identificatiegegevens!$B143,Tabel3[Aanvaarde kost]),SUMIF(Tabel3[Naam leverancier of onderaannemer],Identificatiegegevens!$B143,Tabel3[Aanvaarde kost])))</f>
        <v/>
      </c>
      <c r="P143" s="146" t="str">
        <f>IF(Identificatiegegevens!$B143="","",IF(OR(Identificatiegegevens!$D143="promotor",Identificatiegegevens!$D143="partner"),SUMIF(Tabel4[Opdrachtgevende Partnerorganisatie],Identificatiegegevens!$B143,Tabel4[Aanvaarde kost]),SUMIF(Tabel4[Naam leverancier of onderaannemer],Identificatiegegevens!$B143,Tabel4[Aanvaarde kost])))</f>
        <v/>
      </c>
      <c r="Q143" s="146" t="str">
        <f>IF(Identificatiegegevens!$B143="","",IF(OR(Identificatiegegevens!$D143="promotor",Identificatiegegevens!$D143="partner"),SUMIF(Tabel5[Opdrachtgevende Partnerorganisatie],Identificatiegegevens!$B143,Tabel5[Aanvaarde kost]),SUMIF(Tabel5[Naam leverancier of onderaannemer],Identificatiegegevens!$B143,Tabel5[Aanvaarde kost])))</f>
        <v/>
      </c>
      <c r="R143" s="146" t="str">
        <f>IF(Identificatiegegevens!$B143="","",-SUMIF(Tabel6[Partnerorganisatie],Identificatiegegevens!$B143,Tabel6[Aanvaarde ontvangsten]))</f>
        <v/>
      </c>
      <c r="S143" s="143" t="str">
        <f>IF(Identificatiegegevens!$B143="","",SUM(Identificatiegegevens!$M143:$R143))</f>
        <v/>
      </c>
    </row>
  </sheetData>
  <sheetProtection algorithmName="SHA-512" hashValue="dxmDEuJtLpxd4fg+5egkfCp/aac5KQLxytQs+WaA7Vf/vBxmI3YCpd6IYmsq6EYK6RQ65smNkATNE9FB4DS9+A==" saltValue="yilEbpf187r+iEwzGEYe1A==" spinCount="100000" sheet="1" objects="1" scenarios="1"/>
  <mergeCells count="9">
    <mergeCell ref="B7:L7"/>
    <mergeCell ref="M12:S12"/>
    <mergeCell ref="A9:L9"/>
    <mergeCell ref="A2:L2"/>
    <mergeCell ref="B3:L3"/>
    <mergeCell ref="B4:L4"/>
    <mergeCell ref="B5:L5"/>
    <mergeCell ref="B6:L6"/>
    <mergeCell ref="B11:D11"/>
  </mergeCells>
  <phoneticPr fontId="4" type="noConversion"/>
  <conditionalFormatting sqref="E14:S143">
    <cfRule type="expression" dxfId="29" priority="2">
      <formula>$D14="Vrijwilliger"</formula>
    </cfRule>
    <cfRule type="expression" dxfId="28" priority="3">
      <formula>$D14="Subcontractant"</formula>
    </cfRule>
    <cfRule type="expression" dxfId="27" priority="4">
      <formula>$D14="Onderaannemer (of leverancier)"</formula>
    </cfRule>
    <cfRule type="expression" dxfId="26" priority="5">
      <formula>$D14="Partner"</formula>
    </cfRule>
    <cfRule type="expression" dxfId="25" priority="6">
      <formula>$D14="Promotor"</formula>
    </cfRule>
  </conditionalFormatting>
  <dataValidations xWindow="823" yWindow="845" count="2">
    <dataValidation type="list" allowBlank="1" showInputMessage="1" showErrorMessage="1" sqref="D14:D143" xr:uid="{A5088462-98BA-48E7-B761-101B601381D9}">
      <formula1>"Promotor,Partner,Onderaannemer (of leverancier),Subcontractant,Vrijwilliger"</formula1>
    </dataValidation>
    <dataValidation type="textLength" errorStyle="warning" operator="equal" allowBlank="1" showInputMessage="1" showErrorMessage="1" errorTitle="Verkeerd" error="Een verkeerd KBO-nummer werd ingegeven." promptTitle="KBO-nummer" prompt="Geef hier het 12-cijferige kbo-nummer in. Dit start steeds met een 2 letters, afhankelijk van het land." sqref="C14:C143" xr:uid="{EA5D4273-8358-4627-8EE0-8498402B7A63}">
      <formula1>12</formula1>
    </dataValidation>
  </dataValidations>
  <pageMargins left="0.7" right="0.7" top="0.75" bottom="0.75"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61621-3BB7-4438-833E-DBD99264DD6B}">
  <sheetPr codeName="Blad4"/>
  <dimension ref="A1:AK210"/>
  <sheetViews>
    <sheetView topLeftCell="A4" zoomScaleNormal="100" workbookViewId="0">
      <pane xSplit="1" ySplit="5" topLeftCell="B9" activePane="bottomRight" state="frozen"/>
      <selection pane="topRight" activeCell="B4" sqref="B4"/>
      <selection pane="bottomLeft" activeCell="A8" sqref="A8"/>
      <selection pane="bottomRight" activeCell="B9" sqref="B9"/>
    </sheetView>
  </sheetViews>
  <sheetFormatPr defaultColWidth="16.42578125" defaultRowHeight="15" outlineLevelRow="1" outlineLevelCol="1" x14ac:dyDescent="0.25"/>
  <cols>
    <col min="1" max="1" width="13.5703125" style="14" customWidth="1"/>
    <col min="2" max="3" width="20.42578125" style="14" customWidth="1"/>
    <col min="4" max="4" width="26.5703125" style="14" customWidth="1"/>
    <col min="5" max="5" width="22" customWidth="1"/>
    <col min="6" max="6" width="19" style="14" customWidth="1"/>
    <col min="7" max="7" width="18.28515625" style="14" customWidth="1"/>
    <col min="8" max="8" width="14.140625" style="14" customWidth="1"/>
    <col min="9" max="9" width="14.42578125" style="14" customWidth="1"/>
    <col min="10" max="10" width="19.42578125" style="14" customWidth="1"/>
    <col min="11" max="11" width="12.5703125" style="14" customWidth="1"/>
    <col min="12" max="13" width="15" style="14" customWidth="1"/>
    <col min="14" max="14" width="18.5703125" style="14" customWidth="1"/>
    <col min="15" max="15" width="22.5703125" style="14" customWidth="1"/>
    <col min="16" max="16" width="14.42578125" style="14" customWidth="1"/>
    <col min="17" max="17" width="15.5703125" style="14" customWidth="1"/>
    <col min="18" max="18" width="15.42578125" style="14" customWidth="1"/>
    <col min="19" max="19" width="17.42578125" style="14" customWidth="1"/>
    <col min="20" max="20" width="24.5703125" style="14" customWidth="1"/>
    <col min="21" max="21" width="18.7109375" style="14" hidden="1" customWidth="1" outlineLevel="1"/>
    <col min="22" max="22" width="32.5703125" style="14" hidden="1" customWidth="1" outlineLevel="1"/>
    <col min="23" max="36" width="16.42578125" style="14" hidden="1" customWidth="1" outlineLevel="1"/>
    <col min="37" max="37" width="16.42578125" style="14" collapsed="1"/>
    <col min="38" max="16384" width="16.42578125" style="14"/>
  </cols>
  <sheetData>
    <row r="1" spans="1:36" s="52" customFormat="1" hidden="1" outlineLevel="1" x14ac:dyDescent="0.25"/>
    <row r="2" spans="1:36" s="52" customFormat="1" hidden="1" outlineLevel="1" x14ac:dyDescent="0.25">
      <c r="A2" s="53"/>
      <c r="B2" s="54"/>
      <c r="C2" s="54"/>
      <c r="D2" s="54"/>
      <c r="E2" s="54"/>
      <c r="F2" s="54"/>
      <c r="G2" s="54"/>
      <c r="H2" s="54"/>
      <c r="I2" s="54"/>
      <c r="J2" s="54"/>
      <c r="K2" s="54"/>
      <c r="L2" s="54"/>
      <c r="M2" s="54"/>
      <c r="N2" s="54"/>
      <c r="O2" s="54"/>
      <c r="P2" s="54"/>
      <c r="Q2" s="54"/>
      <c r="R2" s="54"/>
    </row>
    <row r="3" spans="1:36" s="52" customFormat="1" hidden="1" outlineLevel="1" x14ac:dyDescent="0.25"/>
    <row r="4" spans="1:36" s="52" customFormat="1" ht="21" hidden="1" outlineLevel="1" x14ac:dyDescent="0.25">
      <c r="A4" s="187" t="s">
        <v>11</v>
      </c>
      <c r="B4" s="187"/>
      <c r="C4" s="187"/>
      <c r="D4" s="187"/>
      <c r="E4" s="187"/>
      <c r="F4" s="187"/>
      <c r="G4" s="187"/>
      <c r="H4" s="187"/>
      <c r="I4" s="187"/>
      <c r="J4" s="187"/>
      <c r="K4" s="187"/>
      <c r="L4" s="187"/>
      <c r="M4" s="187"/>
      <c r="N4" s="187"/>
      <c r="O4" s="187"/>
      <c r="P4" s="187"/>
      <c r="Q4" s="187"/>
      <c r="R4" s="187"/>
      <c r="S4" s="187"/>
      <c r="T4" s="187"/>
    </row>
    <row r="5" spans="1:36" s="52" customFormat="1" ht="288" hidden="1" customHeight="1" outlineLevel="1" x14ac:dyDescent="0.25">
      <c r="A5" s="185" t="s">
        <v>828</v>
      </c>
      <c r="B5" s="186"/>
      <c r="C5" s="186"/>
      <c r="D5" s="186"/>
      <c r="E5" s="186"/>
      <c r="F5" s="186"/>
      <c r="G5" s="186"/>
      <c r="H5" s="186"/>
      <c r="I5" s="186"/>
      <c r="J5" s="186"/>
      <c r="K5" s="186"/>
      <c r="L5" s="186"/>
      <c r="M5" s="186"/>
      <c r="N5" s="186"/>
      <c r="O5" s="186"/>
      <c r="P5" s="186"/>
      <c r="Q5" s="186"/>
      <c r="R5" s="186"/>
      <c r="S5" s="186"/>
      <c r="T5" s="186"/>
    </row>
    <row r="6" spans="1:36" s="52" customFormat="1" hidden="1" outlineLevel="1" x14ac:dyDescent="0.25"/>
    <row r="7" spans="1:36" s="52" customFormat="1" ht="19.350000000000001" customHeight="1" collapsed="1" x14ac:dyDescent="0.25">
      <c r="L7" s="184" t="s">
        <v>121</v>
      </c>
      <c r="M7" s="184"/>
      <c r="N7" s="184"/>
      <c r="O7" s="184"/>
      <c r="P7" s="184" t="s">
        <v>122</v>
      </c>
      <c r="Q7" s="184"/>
      <c r="R7" s="184"/>
      <c r="S7" s="55" t="str">
        <f>IF(S210="","",S210)</f>
        <v/>
      </c>
      <c r="U7" s="116" t="str">
        <f>IF(COUNT(U9:U208)=0,"",SUM(U9:U208))</f>
        <v/>
      </c>
    </row>
    <row r="8" spans="1:36" s="15" customFormat="1" ht="84.6" customHeight="1" x14ac:dyDescent="0.25">
      <c r="A8" s="83" t="s">
        <v>123</v>
      </c>
      <c r="B8" s="83" t="s">
        <v>124</v>
      </c>
      <c r="C8" s="83" t="s">
        <v>125</v>
      </c>
      <c r="D8" s="83" t="s">
        <v>126</v>
      </c>
      <c r="E8" s="83" t="s">
        <v>127</v>
      </c>
      <c r="F8" s="83" t="s">
        <v>128</v>
      </c>
      <c r="G8" s="83" t="s">
        <v>129</v>
      </c>
      <c r="H8" s="83" t="s">
        <v>130</v>
      </c>
      <c r="I8" s="83" t="s">
        <v>131</v>
      </c>
      <c r="J8" s="83" t="s">
        <v>132</v>
      </c>
      <c r="K8" s="83" t="s">
        <v>133</v>
      </c>
      <c r="L8" s="83" t="s">
        <v>134</v>
      </c>
      <c r="M8" s="83" t="s">
        <v>135</v>
      </c>
      <c r="N8" s="83" t="s">
        <v>136</v>
      </c>
      <c r="O8" s="83" t="s">
        <v>137</v>
      </c>
      <c r="P8" s="83" t="s">
        <v>138</v>
      </c>
      <c r="Q8" s="83" t="s">
        <v>139</v>
      </c>
      <c r="R8" s="83" t="s">
        <v>140</v>
      </c>
      <c r="S8" s="64" t="s">
        <v>141</v>
      </c>
      <c r="T8" s="64" t="s">
        <v>142</v>
      </c>
      <c r="U8" s="64" t="s">
        <v>143</v>
      </c>
      <c r="V8" s="64" t="s">
        <v>144</v>
      </c>
      <c r="X8" s="91" t="s">
        <v>129</v>
      </c>
      <c r="Y8" s="91" t="s">
        <v>130</v>
      </c>
      <c r="Z8" s="91" t="s">
        <v>131</v>
      </c>
      <c r="AA8" s="91" t="s">
        <v>132</v>
      </c>
      <c r="AB8" s="91" t="s">
        <v>133</v>
      </c>
      <c r="AC8" s="91" t="s">
        <v>134</v>
      </c>
      <c r="AD8" s="91" t="s">
        <v>135</v>
      </c>
      <c r="AE8" s="91" t="s">
        <v>136</v>
      </c>
      <c r="AF8" s="91" t="s">
        <v>137</v>
      </c>
      <c r="AG8" s="91" t="s">
        <v>138</v>
      </c>
      <c r="AH8" s="91" t="s">
        <v>139</v>
      </c>
      <c r="AI8" s="91" t="s">
        <v>140</v>
      </c>
      <c r="AJ8" s="91" t="s">
        <v>141</v>
      </c>
    </row>
    <row r="9" spans="1:36" ht="20.45" customHeight="1" x14ac:dyDescent="0.25">
      <c r="A9" s="10" t="s">
        <v>145</v>
      </c>
      <c r="B9" s="9"/>
      <c r="C9" s="9"/>
      <c r="D9" s="10"/>
      <c r="E9" s="9"/>
      <c r="F9" s="9"/>
      <c r="G9" s="10"/>
      <c r="H9" s="75"/>
      <c r="I9" s="10"/>
      <c r="J9" s="11"/>
      <c r="K9" s="16" t="str">
        <f t="shared" ref="K9:K40" si="0">IF(I9="","",IFERROR(I9*1.2%,0))</f>
        <v/>
      </c>
      <c r="L9" s="8"/>
      <c r="M9" s="11"/>
      <c r="N9" s="12"/>
      <c r="O9" s="12"/>
      <c r="P9" s="77" t="str">
        <f t="shared" ref="P9:P40" si="1">IF(AND(L9="",J9="",M9="",N9="",O9="",H9=""),"",IF(OR(L9="nee",J9="",M9="",N9="",O9=""),0,((DATEDIF(N9,O9+1,"m")*H9/12+DATEDIF(N9,O9+1,"md")*H9/365)*J9*M9)))</f>
        <v/>
      </c>
      <c r="Q9" s="13"/>
      <c r="R9" s="17" t="str">
        <f t="shared" ref="R9:R40" si="2">IF(AND(P9="",Q9=""),"",P9+Q9)</f>
        <v/>
      </c>
      <c r="S9" s="18" t="str">
        <f t="shared" ref="S9:S40" si="3">IF(OR(K9="",R9=""),"",ROUND(K9*R9,2))</f>
        <v/>
      </c>
      <c r="T9" s="10"/>
      <c r="U9" s="117"/>
      <c r="V9" s="118"/>
      <c r="X9" s="92"/>
      <c r="Y9" s="93"/>
      <c r="Z9" s="92"/>
      <c r="AA9" s="94"/>
      <c r="AB9" s="97"/>
      <c r="AC9" s="95"/>
      <c r="AD9" s="94"/>
      <c r="AE9" s="96"/>
      <c r="AF9" s="96"/>
      <c r="AG9" s="97" t="str">
        <f t="shared" ref="AG9:AG40" si="4">IF(AND(AC9="",AA9="",AD9="",AE9="",AF9="",Y9=""),"",IF(OR(AC9="nee",AA9="",AD9="",AE9="",AF9=""),0,((DATEDIF(AE9,AF9+1,"m")*Y9/12+DATEDIF(AE9,AF9+1,"md")*Y9/365)*AA9*AD9)))</f>
        <v/>
      </c>
      <c r="AH9" s="98"/>
      <c r="AI9" s="97" t="str">
        <f t="shared" ref="AI9:AI40" si="5">IF(AND(AG9="",AH9=""),"",AG9+AH9)</f>
        <v/>
      </c>
      <c r="AJ9" s="99" t="str">
        <f t="shared" ref="AJ9:AJ40" si="6">IF(OR(AB9="",AI9=""),"",AB9*AI9)</f>
        <v/>
      </c>
    </row>
    <row r="10" spans="1:36" ht="20.45" customHeight="1" x14ac:dyDescent="0.25">
      <c r="A10" s="10" t="s">
        <v>146</v>
      </c>
      <c r="B10" s="9"/>
      <c r="C10" s="9"/>
      <c r="D10" s="10"/>
      <c r="E10" s="9"/>
      <c r="F10" s="9"/>
      <c r="G10" s="10"/>
      <c r="H10" s="75"/>
      <c r="I10" s="10"/>
      <c r="J10" s="11"/>
      <c r="K10" s="16" t="str">
        <f t="shared" si="0"/>
        <v/>
      </c>
      <c r="L10" s="8"/>
      <c r="M10" s="11"/>
      <c r="N10" s="12"/>
      <c r="O10" s="12"/>
      <c r="P10" s="77" t="str">
        <f t="shared" si="1"/>
        <v/>
      </c>
      <c r="Q10" s="13"/>
      <c r="R10" s="17" t="str">
        <f t="shared" si="2"/>
        <v/>
      </c>
      <c r="S10" s="18" t="str">
        <f t="shared" si="3"/>
        <v/>
      </c>
      <c r="T10" s="10"/>
      <c r="U10" s="117"/>
      <c r="V10" s="118"/>
      <c r="X10" s="100"/>
      <c r="Y10" s="101"/>
      <c r="Z10" s="100"/>
      <c r="AA10" s="102"/>
      <c r="AB10" s="97" t="str">
        <f t="shared" ref="AB10:AB73" si="7">IF(Z10="","",IFERROR(Z10*1.2%,0))</f>
        <v/>
      </c>
      <c r="AC10" s="103"/>
      <c r="AD10" s="102"/>
      <c r="AE10" s="104"/>
      <c r="AF10" s="104"/>
      <c r="AG10" s="97" t="str">
        <f t="shared" si="4"/>
        <v/>
      </c>
      <c r="AH10" s="105"/>
      <c r="AI10" s="97" t="str">
        <f t="shared" si="5"/>
        <v/>
      </c>
      <c r="AJ10" s="99" t="str">
        <f t="shared" si="6"/>
        <v/>
      </c>
    </row>
    <row r="11" spans="1:36" ht="20.45" customHeight="1" x14ac:dyDescent="0.25">
      <c r="A11" s="10" t="s">
        <v>147</v>
      </c>
      <c r="B11" s="9"/>
      <c r="C11" s="9"/>
      <c r="D11" s="10"/>
      <c r="E11" s="9"/>
      <c r="F11" s="9"/>
      <c r="G11" s="10"/>
      <c r="H11" s="75"/>
      <c r="I11" s="10"/>
      <c r="J11" s="11"/>
      <c r="K11" s="16" t="str">
        <f t="shared" si="0"/>
        <v/>
      </c>
      <c r="L11" s="8"/>
      <c r="M11" s="11"/>
      <c r="N11" s="12"/>
      <c r="O11" s="12"/>
      <c r="P11" s="77" t="str">
        <f t="shared" si="1"/>
        <v/>
      </c>
      <c r="Q11" s="13"/>
      <c r="R11" s="17" t="str">
        <f t="shared" si="2"/>
        <v/>
      </c>
      <c r="S11" s="18" t="str">
        <f t="shared" si="3"/>
        <v/>
      </c>
      <c r="T11" s="10"/>
      <c r="U11" s="117"/>
      <c r="V11" s="118"/>
      <c r="X11" s="92"/>
      <c r="Y11" s="93"/>
      <c r="Z11" s="92"/>
      <c r="AA11" s="94"/>
      <c r="AB11" s="97" t="str">
        <f t="shared" si="7"/>
        <v/>
      </c>
      <c r="AC11" s="95"/>
      <c r="AD11" s="94"/>
      <c r="AE11" s="96"/>
      <c r="AF11" s="96"/>
      <c r="AG11" s="97" t="str">
        <f t="shared" si="4"/>
        <v/>
      </c>
      <c r="AH11" s="98"/>
      <c r="AI11" s="97" t="str">
        <f t="shared" si="5"/>
        <v/>
      </c>
      <c r="AJ11" s="99" t="str">
        <f t="shared" si="6"/>
        <v/>
      </c>
    </row>
    <row r="12" spans="1:36" ht="20.45" customHeight="1" x14ac:dyDescent="0.25">
      <c r="A12" s="10" t="s">
        <v>148</v>
      </c>
      <c r="B12" s="9"/>
      <c r="C12" s="9"/>
      <c r="D12" s="10"/>
      <c r="E12" s="9"/>
      <c r="F12" s="9"/>
      <c r="G12" s="10"/>
      <c r="H12" s="75"/>
      <c r="I12" s="10"/>
      <c r="J12" s="11"/>
      <c r="K12" s="16" t="str">
        <f t="shared" si="0"/>
        <v/>
      </c>
      <c r="L12" s="8"/>
      <c r="M12" s="11"/>
      <c r="N12" s="12"/>
      <c r="O12" s="12"/>
      <c r="P12" s="77" t="str">
        <f t="shared" si="1"/>
        <v/>
      </c>
      <c r="Q12" s="13"/>
      <c r="R12" s="17" t="str">
        <f t="shared" si="2"/>
        <v/>
      </c>
      <c r="S12" s="18" t="str">
        <f t="shared" si="3"/>
        <v/>
      </c>
      <c r="T12" s="10"/>
      <c r="U12" s="117"/>
      <c r="V12" s="118"/>
      <c r="X12" s="100"/>
      <c r="Y12" s="101"/>
      <c r="Z12" s="100"/>
      <c r="AA12" s="102"/>
      <c r="AB12" s="97" t="str">
        <f t="shared" si="7"/>
        <v/>
      </c>
      <c r="AC12" s="103"/>
      <c r="AD12" s="102"/>
      <c r="AE12" s="104"/>
      <c r="AF12" s="104"/>
      <c r="AG12" s="97" t="str">
        <f t="shared" si="4"/>
        <v/>
      </c>
      <c r="AH12" s="105"/>
      <c r="AI12" s="97" t="str">
        <f t="shared" si="5"/>
        <v/>
      </c>
      <c r="AJ12" s="99" t="str">
        <f t="shared" si="6"/>
        <v/>
      </c>
    </row>
    <row r="13" spans="1:36" ht="20.45" customHeight="1" x14ac:dyDescent="0.25">
      <c r="A13" s="10" t="s">
        <v>149</v>
      </c>
      <c r="B13" s="9"/>
      <c r="C13" s="9"/>
      <c r="D13" s="10"/>
      <c r="E13" s="9"/>
      <c r="F13" s="9"/>
      <c r="G13" s="10"/>
      <c r="H13" s="10"/>
      <c r="I13" s="10"/>
      <c r="J13" s="11"/>
      <c r="K13" s="16" t="str">
        <f t="shared" si="0"/>
        <v/>
      </c>
      <c r="L13" s="8"/>
      <c r="M13" s="11"/>
      <c r="N13" s="12"/>
      <c r="O13" s="12"/>
      <c r="P13" s="77" t="str">
        <f t="shared" si="1"/>
        <v/>
      </c>
      <c r="Q13" s="13"/>
      <c r="R13" s="17" t="str">
        <f t="shared" si="2"/>
        <v/>
      </c>
      <c r="S13" s="18" t="str">
        <f t="shared" si="3"/>
        <v/>
      </c>
      <c r="T13" s="10"/>
      <c r="U13" s="117"/>
      <c r="V13" s="118"/>
      <c r="X13" s="92"/>
      <c r="Y13" s="93"/>
      <c r="Z13" s="92"/>
      <c r="AA13" s="94"/>
      <c r="AB13" s="97" t="str">
        <f t="shared" si="7"/>
        <v/>
      </c>
      <c r="AC13" s="95"/>
      <c r="AD13" s="94"/>
      <c r="AE13" s="96"/>
      <c r="AF13" s="96"/>
      <c r="AG13" s="97" t="str">
        <f t="shared" si="4"/>
        <v/>
      </c>
      <c r="AH13" s="98"/>
      <c r="AI13" s="97" t="str">
        <f t="shared" si="5"/>
        <v/>
      </c>
      <c r="AJ13" s="99" t="str">
        <f t="shared" si="6"/>
        <v/>
      </c>
    </row>
    <row r="14" spans="1:36" ht="20.45" customHeight="1" x14ac:dyDescent="0.25">
      <c r="A14" s="10" t="s">
        <v>150</v>
      </c>
      <c r="B14" s="9"/>
      <c r="C14" s="9"/>
      <c r="D14" s="10"/>
      <c r="E14" s="9"/>
      <c r="F14" s="9"/>
      <c r="G14" s="10"/>
      <c r="H14" s="10"/>
      <c r="I14" s="10"/>
      <c r="J14" s="11"/>
      <c r="K14" s="16" t="str">
        <f t="shared" si="0"/>
        <v/>
      </c>
      <c r="L14" s="8"/>
      <c r="M14" s="11"/>
      <c r="N14" s="12"/>
      <c r="O14" s="12"/>
      <c r="P14" s="77" t="str">
        <f t="shared" si="1"/>
        <v/>
      </c>
      <c r="Q14" s="13"/>
      <c r="R14" s="17" t="str">
        <f t="shared" si="2"/>
        <v/>
      </c>
      <c r="S14" s="18" t="str">
        <f t="shared" si="3"/>
        <v/>
      </c>
      <c r="T14" s="10"/>
      <c r="U14" s="117"/>
      <c r="V14" s="118"/>
      <c r="X14" s="100"/>
      <c r="Y14" s="101"/>
      <c r="Z14" s="100"/>
      <c r="AA14" s="102"/>
      <c r="AB14" s="97" t="str">
        <f t="shared" si="7"/>
        <v/>
      </c>
      <c r="AC14" s="103"/>
      <c r="AD14" s="102"/>
      <c r="AE14" s="104"/>
      <c r="AF14" s="104"/>
      <c r="AG14" s="97" t="str">
        <f t="shared" si="4"/>
        <v/>
      </c>
      <c r="AH14" s="105"/>
      <c r="AI14" s="97" t="str">
        <f t="shared" si="5"/>
        <v/>
      </c>
      <c r="AJ14" s="99" t="str">
        <f t="shared" si="6"/>
        <v/>
      </c>
    </row>
    <row r="15" spans="1:36" ht="20.45" customHeight="1" x14ac:dyDescent="0.25">
      <c r="A15" s="10" t="s">
        <v>151</v>
      </c>
      <c r="B15" s="9"/>
      <c r="C15" s="9"/>
      <c r="D15" s="10"/>
      <c r="E15" s="9"/>
      <c r="F15" s="9"/>
      <c r="G15" s="10"/>
      <c r="H15" s="10"/>
      <c r="I15" s="10"/>
      <c r="J15" s="11"/>
      <c r="K15" s="16" t="str">
        <f t="shared" si="0"/>
        <v/>
      </c>
      <c r="L15" s="8"/>
      <c r="M15" s="11"/>
      <c r="N15" s="12"/>
      <c r="O15" s="12"/>
      <c r="P15" s="77" t="str">
        <f t="shared" si="1"/>
        <v/>
      </c>
      <c r="Q15" s="13"/>
      <c r="R15" s="17" t="str">
        <f t="shared" si="2"/>
        <v/>
      </c>
      <c r="S15" s="18" t="str">
        <f t="shared" si="3"/>
        <v/>
      </c>
      <c r="T15" s="10"/>
      <c r="U15" s="117"/>
      <c r="V15" s="118"/>
      <c r="X15" s="92"/>
      <c r="Y15" s="93"/>
      <c r="Z15" s="92"/>
      <c r="AA15" s="94"/>
      <c r="AB15" s="97" t="str">
        <f t="shared" si="7"/>
        <v/>
      </c>
      <c r="AC15" s="95"/>
      <c r="AD15" s="94"/>
      <c r="AE15" s="96"/>
      <c r="AF15" s="96"/>
      <c r="AG15" s="97" t="str">
        <f t="shared" si="4"/>
        <v/>
      </c>
      <c r="AH15" s="98"/>
      <c r="AI15" s="97" t="str">
        <f t="shared" si="5"/>
        <v/>
      </c>
      <c r="AJ15" s="99" t="str">
        <f t="shared" si="6"/>
        <v/>
      </c>
    </row>
    <row r="16" spans="1:36" ht="20.45" customHeight="1" x14ac:dyDescent="0.25">
      <c r="A16" s="10" t="s">
        <v>152</v>
      </c>
      <c r="B16" s="9"/>
      <c r="C16" s="9"/>
      <c r="D16" s="10"/>
      <c r="E16" s="9"/>
      <c r="F16" s="9"/>
      <c r="G16" s="10"/>
      <c r="H16" s="10"/>
      <c r="I16" s="10"/>
      <c r="J16" s="11"/>
      <c r="K16" s="16" t="str">
        <f t="shared" si="0"/>
        <v/>
      </c>
      <c r="L16" s="8"/>
      <c r="M16" s="11"/>
      <c r="N16" s="12"/>
      <c r="O16" s="12"/>
      <c r="P16" s="77" t="str">
        <f t="shared" si="1"/>
        <v/>
      </c>
      <c r="Q16" s="13"/>
      <c r="R16" s="17" t="str">
        <f t="shared" si="2"/>
        <v/>
      </c>
      <c r="S16" s="18" t="str">
        <f t="shared" si="3"/>
        <v/>
      </c>
      <c r="T16" s="10"/>
      <c r="U16" s="117"/>
      <c r="V16" s="118"/>
      <c r="X16" s="100"/>
      <c r="Y16" s="101"/>
      <c r="Z16" s="100"/>
      <c r="AA16" s="102"/>
      <c r="AB16" s="97" t="str">
        <f t="shared" si="7"/>
        <v/>
      </c>
      <c r="AC16" s="103"/>
      <c r="AD16" s="102"/>
      <c r="AE16" s="104"/>
      <c r="AF16" s="104"/>
      <c r="AG16" s="97" t="str">
        <f t="shared" si="4"/>
        <v/>
      </c>
      <c r="AH16" s="105"/>
      <c r="AI16" s="97" t="str">
        <f t="shared" si="5"/>
        <v/>
      </c>
      <c r="AJ16" s="99" t="str">
        <f t="shared" si="6"/>
        <v/>
      </c>
    </row>
    <row r="17" spans="1:36" ht="20.45" customHeight="1" x14ac:dyDescent="0.25">
      <c r="A17" s="10" t="s">
        <v>153</v>
      </c>
      <c r="B17" s="9"/>
      <c r="C17" s="9"/>
      <c r="D17" s="10"/>
      <c r="E17" s="9"/>
      <c r="F17" s="9"/>
      <c r="G17" s="10"/>
      <c r="H17" s="10"/>
      <c r="I17" s="10"/>
      <c r="J17" s="11"/>
      <c r="K17" s="16" t="str">
        <f t="shared" si="0"/>
        <v/>
      </c>
      <c r="L17" s="8"/>
      <c r="M17" s="11"/>
      <c r="N17" s="12"/>
      <c r="O17" s="12"/>
      <c r="P17" s="77" t="str">
        <f t="shared" si="1"/>
        <v/>
      </c>
      <c r="Q17" s="13"/>
      <c r="R17" s="17" t="str">
        <f t="shared" si="2"/>
        <v/>
      </c>
      <c r="S17" s="18" t="str">
        <f t="shared" si="3"/>
        <v/>
      </c>
      <c r="T17" s="10"/>
      <c r="U17" s="117"/>
      <c r="V17" s="118"/>
      <c r="X17" s="92"/>
      <c r="Y17" s="93"/>
      <c r="Z17" s="92"/>
      <c r="AA17" s="94"/>
      <c r="AB17" s="97" t="str">
        <f t="shared" si="7"/>
        <v/>
      </c>
      <c r="AC17" s="95"/>
      <c r="AD17" s="94"/>
      <c r="AE17" s="96"/>
      <c r="AF17" s="96"/>
      <c r="AG17" s="97" t="str">
        <f t="shared" si="4"/>
        <v/>
      </c>
      <c r="AH17" s="98"/>
      <c r="AI17" s="97" t="str">
        <f t="shared" si="5"/>
        <v/>
      </c>
      <c r="AJ17" s="99" t="str">
        <f t="shared" si="6"/>
        <v/>
      </c>
    </row>
    <row r="18" spans="1:36" ht="20.45" customHeight="1" x14ac:dyDescent="0.25">
      <c r="A18" s="10" t="s">
        <v>154</v>
      </c>
      <c r="B18" s="9"/>
      <c r="C18" s="9"/>
      <c r="D18" s="10"/>
      <c r="E18" s="9"/>
      <c r="F18" s="9"/>
      <c r="G18" s="10"/>
      <c r="H18" s="10"/>
      <c r="I18" s="10"/>
      <c r="J18" s="11"/>
      <c r="K18" s="16" t="str">
        <f t="shared" si="0"/>
        <v/>
      </c>
      <c r="L18" s="8"/>
      <c r="M18" s="11"/>
      <c r="N18" s="12"/>
      <c r="O18" s="12"/>
      <c r="P18" s="77" t="str">
        <f t="shared" si="1"/>
        <v/>
      </c>
      <c r="Q18" s="13"/>
      <c r="R18" s="17" t="str">
        <f t="shared" si="2"/>
        <v/>
      </c>
      <c r="S18" s="18" t="str">
        <f t="shared" si="3"/>
        <v/>
      </c>
      <c r="T18" s="10"/>
      <c r="U18" s="117"/>
      <c r="V18" s="118"/>
      <c r="X18" s="100"/>
      <c r="Y18" s="101"/>
      <c r="Z18" s="100"/>
      <c r="AA18" s="102"/>
      <c r="AB18" s="97" t="str">
        <f t="shared" si="7"/>
        <v/>
      </c>
      <c r="AC18" s="103"/>
      <c r="AD18" s="102"/>
      <c r="AE18" s="104"/>
      <c r="AF18" s="104"/>
      <c r="AG18" s="97" t="str">
        <f t="shared" si="4"/>
        <v/>
      </c>
      <c r="AH18" s="105"/>
      <c r="AI18" s="97" t="str">
        <f t="shared" si="5"/>
        <v/>
      </c>
      <c r="AJ18" s="99" t="str">
        <f t="shared" si="6"/>
        <v/>
      </c>
    </row>
    <row r="19" spans="1:36" ht="20.45" customHeight="1" x14ac:dyDescent="0.25">
      <c r="A19" s="10" t="s">
        <v>155</v>
      </c>
      <c r="B19" s="9"/>
      <c r="C19" s="9"/>
      <c r="D19" s="10"/>
      <c r="E19" s="9"/>
      <c r="F19" s="9"/>
      <c r="G19" s="10"/>
      <c r="H19" s="10"/>
      <c r="I19" s="10"/>
      <c r="J19" s="11"/>
      <c r="K19" s="16" t="str">
        <f t="shared" si="0"/>
        <v/>
      </c>
      <c r="L19" s="8"/>
      <c r="M19" s="11"/>
      <c r="N19" s="12"/>
      <c r="O19" s="12"/>
      <c r="P19" s="77" t="str">
        <f t="shared" si="1"/>
        <v/>
      </c>
      <c r="Q19" s="13"/>
      <c r="R19" s="17" t="str">
        <f t="shared" si="2"/>
        <v/>
      </c>
      <c r="S19" s="18" t="str">
        <f t="shared" si="3"/>
        <v/>
      </c>
      <c r="T19" s="10"/>
      <c r="U19" s="117"/>
      <c r="V19" s="118"/>
      <c r="X19" s="92"/>
      <c r="Y19" s="93"/>
      <c r="Z19" s="92"/>
      <c r="AA19" s="94"/>
      <c r="AB19" s="97" t="str">
        <f t="shared" si="7"/>
        <v/>
      </c>
      <c r="AC19" s="95"/>
      <c r="AD19" s="94"/>
      <c r="AE19" s="96"/>
      <c r="AF19" s="96"/>
      <c r="AG19" s="97" t="str">
        <f t="shared" si="4"/>
        <v/>
      </c>
      <c r="AH19" s="98"/>
      <c r="AI19" s="97" t="str">
        <f t="shared" si="5"/>
        <v/>
      </c>
      <c r="AJ19" s="99" t="str">
        <f t="shared" si="6"/>
        <v/>
      </c>
    </row>
    <row r="20" spans="1:36" ht="20.45" customHeight="1" x14ac:dyDescent="0.25">
      <c r="A20" s="10" t="s">
        <v>156</v>
      </c>
      <c r="B20" s="9"/>
      <c r="C20" s="9"/>
      <c r="D20" s="10"/>
      <c r="E20" s="9"/>
      <c r="F20" s="9"/>
      <c r="G20" s="10"/>
      <c r="H20" s="10"/>
      <c r="I20" s="10"/>
      <c r="J20" s="11"/>
      <c r="K20" s="16" t="str">
        <f t="shared" si="0"/>
        <v/>
      </c>
      <c r="L20" s="8"/>
      <c r="M20" s="11"/>
      <c r="N20" s="12"/>
      <c r="O20" s="12"/>
      <c r="P20" s="77" t="str">
        <f t="shared" si="1"/>
        <v/>
      </c>
      <c r="Q20" s="13"/>
      <c r="R20" s="17" t="str">
        <f t="shared" si="2"/>
        <v/>
      </c>
      <c r="S20" s="18" t="str">
        <f t="shared" si="3"/>
        <v/>
      </c>
      <c r="T20" s="10"/>
      <c r="U20" s="117"/>
      <c r="V20" s="118"/>
      <c r="X20" s="100"/>
      <c r="Y20" s="101"/>
      <c r="Z20" s="100"/>
      <c r="AA20" s="102"/>
      <c r="AB20" s="97" t="str">
        <f t="shared" si="7"/>
        <v/>
      </c>
      <c r="AC20" s="103"/>
      <c r="AD20" s="102"/>
      <c r="AE20" s="104"/>
      <c r="AF20" s="104"/>
      <c r="AG20" s="97" t="str">
        <f t="shared" si="4"/>
        <v/>
      </c>
      <c r="AH20" s="105"/>
      <c r="AI20" s="97" t="str">
        <f t="shared" si="5"/>
        <v/>
      </c>
      <c r="AJ20" s="99" t="str">
        <f t="shared" si="6"/>
        <v/>
      </c>
    </row>
    <row r="21" spans="1:36" ht="20.45" customHeight="1" x14ac:dyDescent="0.25">
      <c r="A21" s="10" t="s">
        <v>157</v>
      </c>
      <c r="B21" s="9"/>
      <c r="C21" s="9"/>
      <c r="D21" s="10"/>
      <c r="E21" s="9"/>
      <c r="F21" s="9"/>
      <c r="G21" s="10"/>
      <c r="H21" s="10"/>
      <c r="I21" s="10"/>
      <c r="J21" s="11"/>
      <c r="K21" s="16" t="str">
        <f t="shared" si="0"/>
        <v/>
      </c>
      <c r="L21" s="8"/>
      <c r="M21" s="11"/>
      <c r="N21" s="12"/>
      <c r="O21" s="12"/>
      <c r="P21" s="77" t="str">
        <f t="shared" si="1"/>
        <v/>
      </c>
      <c r="Q21" s="13"/>
      <c r="R21" s="17" t="str">
        <f t="shared" si="2"/>
        <v/>
      </c>
      <c r="S21" s="18" t="str">
        <f t="shared" si="3"/>
        <v/>
      </c>
      <c r="T21" s="10"/>
      <c r="U21" s="117"/>
      <c r="V21" s="118"/>
      <c r="X21" s="92"/>
      <c r="Y21" s="93"/>
      <c r="Z21" s="92"/>
      <c r="AA21" s="94"/>
      <c r="AB21" s="97" t="str">
        <f t="shared" si="7"/>
        <v/>
      </c>
      <c r="AC21" s="95"/>
      <c r="AD21" s="94"/>
      <c r="AE21" s="96"/>
      <c r="AF21" s="96"/>
      <c r="AG21" s="97" t="str">
        <f t="shared" si="4"/>
        <v/>
      </c>
      <c r="AH21" s="98"/>
      <c r="AI21" s="97" t="str">
        <f t="shared" si="5"/>
        <v/>
      </c>
      <c r="AJ21" s="99" t="str">
        <f t="shared" si="6"/>
        <v/>
      </c>
    </row>
    <row r="22" spans="1:36" ht="20.45" customHeight="1" x14ac:dyDescent="0.25">
      <c r="A22" s="10" t="s">
        <v>158</v>
      </c>
      <c r="B22" s="9"/>
      <c r="C22" s="9"/>
      <c r="D22" s="10"/>
      <c r="E22" s="9"/>
      <c r="F22" s="9"/>
      <c r="G22" s="10"/>
      <c r="H22" s="10"/>
      <c r="I22" s="10"/>
      <c r="J22" s="11"/>
      <c r="K22" s="16" t="str">
        <f t="shared" si="0"/>
        <v/>
      </c>
      <c r="L22" s="8"/>
      <c r="M22" s="11"/>
      <c r="N22" s="12"/>
      <c r="O22" s="12"/>
      <c r="P22" s="77" t="str">
        <f t="shared" si="1"/>
        <v/>
      </c>
      <c r="Q22" s="13"/>
      <c r="R22" s="17" t="str">
        <f t="shared" si="2"/>
        <v/>
      </c>
      <c r="S22" s="18" t="str">
        <f t="shared" si="3"/>
        <v/>
      </c>
      <c r="T22" s="10"/>
      <c r="U22" s="117"/>
      <c r="V22" s="118"/>
      <c r="X22" s="100"/>
      <c r="Y22" s="101"/>
      <c r="Z22" s="100"/>
      <c r="AA22" s="102"/>
      <c r="AB22" s="97" t="str">
        <f t="shared" si="7"/>
        <v/>
      </c>
      <c r="AC22" s="103"/>
      <c r="AD22" s="102"/>
      <c r="AE22" s="104"/>
      <c r="AF22" s="104"/>
      <c r="AG22" s="97" t="str">
        <f t="shared" si="4"/>
        <v/>
      </c>
      <c r="AH22" s="105"/>
      <c r="AI22" s="97" t="str">
        <f t="shared" si="5"/>
        <v/>
      </c>
      <c r="AJ22" s="99" t="str">
        <f t="shared" si="6"/>
        <v/>
      </c>
    </row>
    <row r="23" spans="1:36" ht="20.45" customHeight="1" x14ac:dyDescent="0.25">
      <c r="A23" s="10" t="s">
        <v>159</v>
      </c>
      <c r="B23" s="9"/>
      <c r="C23" s="9"/>
      <c r="D23" s="10"/>
      <c r="E23" s="9"/>
      <c r="F23" s="9"/>
      <c r="G23" s="10"/>
      <c r="H23" s="10"/>
      <c r="I23" s="10"/>
      <c r="J23" s="11"/>
      <c r="K23" s="16" t="str">
        <f t="shared" si="0"/>
        <v/>
      </c>
      <c r="L23" s="8"/>
      <c r="M23" s="11"/>
      <c r="N23" s="12"/>
      <c r="O23" s="12"/>
      <c r="P23" s="77" t="str">
        <f t="shared" si="1"/>
        <v/>
      </c>
      <c r="Q23" s="13"/>
      <c r="R23" s="17" t="str">
        <f t="shared" si="2"/>
        <v/>
      </c>
      <c r="S23" s="18" t="str">
        <f t="shared" si="3"/>
        <v/>
      </c>
      <c r="T23" s="10"/>
      <c r="U23" s="117"/>
      <c r="V23" s="118"/>
      <c r="X23" s="92"/>
      <c r="Y23" s="93"/>
      <c r="Z23" s="92"/>
      <c r="AA23" s="94"/>
      <c r="AB23" s="97" t="str">
        <f t="shared" si="7"/>
        <v/>
      </c>
      <c r="AC23" s="95"/>
      <c r="AD23" s="94"/>
      <c r="AE23" s="96"/>
      <c r="AF23" s="96"/>
      <c r="AG23" s="97" t="str">
        <f t="shared" si="4"/>
        <v/>
      </c>
      <c r="AH23" s="98"/>
      <c r="AI23" s="97" t="str">
        <f t="shared" si="5"/>
        <v/>
      </c>
      <c r="AJ23" s="99" t="str">
        <f t="shared" si="6"/>
        <v/>
      </c>
    </row>
    <row r="24" spans="1:36" ht="20.45" customHeight="1" x14ac:dyDescent="0.25">
      <c r="A24" s="10" t="s">
        <v>160</v>
      </c>
      <c r="B24" s="9"/>
      <c r="C24" s="9"/>
      <c r="D24" s="10"/>
      <c r="E24" s="9"/>
      <c r="F24" s="9"/>
      <c r="G24" s="10"/>
      <c r="H24" s="10"/>
      <c r="I24" s="10"/>
      <c r="J24" s="11"/>
      <c r="K24" s="16" t="str">
        <f t="shared" si="0"/>
        <v/>
      </c>
      <c r="L24" s="8"/>
      <c r="M24" s="11"/>
      <c r="N24" s="12"/>
      <c r="O24" s="12"/>
      <c r="P24" s="77" t="str">
        <f t="shared" si="1"/>
        <v/>
      </c>
      <c r="Q24" s="13"/>
      <c r="R24" s="17" t="str">
        <f t="shared" si="2"/>
        <v/>
      </c>
      <c r="S24" s="18" t="str">
        <f t="shared" si="3"/>
        <v/>
      </c>
      <c r="T24" s="10"/>
      <c r="U24" s="117"/>
      <c r="V24" s="118"/>
      <c r="X24" s="100"/>
      <c r="Y24" s="101"/>
      <c r="Z24" s="100"/>
      <c r="AA24" s="102"/>
      <c r="AB24" s="97" t="str">
        <f t="shared" si="7"/>
        <v/>
      </c>
      <c r="AC24" s="103"/>
      <c r="AD24" s="102"/>
      <c r="AE24" s="104"/>
      <c r="AF24" s="104"/>
      <c r="AG24" s="97" t="str">
        <f t="shared" si="4"/>
        <v/>
      </c>
      <c r="AH24" s="105"/>
      <c r="AI24" s="97" t="str">
        <f t="shared" si="5"/>
        <v/>
      </c>
      <c r="AJ24" s="99" t="str">
        <f t="shared" si="6"/>
        <v/>
      </c>
    </row>
    <row r="25" spans="1:36" ht="20.45" customHeight="1" x14ac:dyDescent="0.25">
      <c r="A25" s="10" t="s">
        <v>161</v>
      </c>
      <c r="B25" s="9"/>
      <c r="C25" s="9"/>
      <c r="D25" s="10"/>
      <c r="E25" s="9"/>
      <c r="F25" s="9"/>
      <c r="G25" s="10"/>
      <c r="H25" s="10"/>
      <c r="I25" s="10"/>
      <c r="J25" s="11"/>
      <c r="K25" s="16" t="str">
        <f t="shared" si="0"/>
        <v/>
      </c>
      <c r="L25" s="8"/>
      <c r="M25" s="11"/>
      <c r="N25" s="12"/>
      <c r="O25" s="12"/>
      <c r="P25" s="77" t="str">
        <f t="shared" si="1"/>
        <v/>
      </c>
      <c r="Q25" s="13"/>
      <c r="R25" s="17" t="str">
        <f t="shared" si="2"/>
        <v/>
      </c>
      <c r="S25" s="18" t="str">
        <f t="shared" si="3"/>
        <v/>
      </c>
      <c r="T25" s="10"/>
      <c r="U25" s="117"/>
      <c r="V25" s="118"/>
      <c r="X25" s="92"/>
      <c r="Y25" s="93"/>
      <c r="Z25" s="92"/>
      <c r="AA25" s="94"/>
      <c r="AB25" s="97" t="str">
        <f t="shared" si="7"/>
        <v/>
      </c>
      <c r="AC25" s="95"/>
      <c r="AD25" s="94"/>
      <c r="AE25" s="96"/>
      <c r="AF25" s="96"/>
      <c r="AG25" s="97" t="str">
        <f t="shared" si="4"/>
        <v/>
      </c>
      <c r="AH25" s="98"/>
      <c r="AI25" s="97" t="str">
        <f t="shared" si="5"/>
        <v/>
      </c>
      <c r="AJ25" s="99" t="str">
        <f t="shared" si="6"/>
        <v/>
      </c>
    </row>
    <row r="26" spans="1:36" ht="20.45" customHeight="1" x14ac:dyDescent="0.25">
      <c r="A26" s="10" t="s">
        <v>162</v>
      </c>
      <c r="B26" s="9"/>
      <c r="C26" s="9"/>
      <c r="D26" s="10"/>
      <c r="E26" s="9"/>
      <c r="F26" s="9"/>
      <c r="G26" s="10"/>
      <c r="H26" s="10"/>
      <c r="I26" s="10"/>
      <c r="J26" s="11"/>
      <c r="K26" s="16" t="str">
        <f t="shared" si="0"/>
        <v/>
      </c>
      <c r="L26" s="8"/>
      <c r="M26" s="11"/>
      <c r="N26" s="12"/>
      <c r="O26" s="12"/>
      <c r="P26" s="77" t="str">
        <f t="shared" si="1"/>
        <v/>
      </c>
      <c r="Q26" s="13"/>
      <c r="R26" s="17" t="str">
        <f t="shared" si="2"/>
        <v/>
      </c>
      <c r="S26" s="18" t="str">
        <f t="shared" si="3"/>
        <v/>
      </c>
      <c r="T26" s="10"/>
      <c r="U26" s="117"/>
      <c r="V26" s="118"/>
      <c r="X26" s="100"/>
      <c r="Y26" s="101"/>
      <c r="Z26" s="100"/>
      <c r="AA26" s="102"/>
      <c r="AB26" s="97" t="str">
        <f t="shared" si="7"/>
        <v/>
      </c>
      <c r="AC26" s="103"/>
      <c r="AD26" s="102"/>
      <c r="AE26" s="104"/>
      <c r="AF26" s="104"/>
      <c r="AG26" s="97" t="str">
        <f t="shared" si="4"/>
        <v/>
      </c>
      <c r="AH26" s="105"/>
      <c r="AI26" s="97" t="str">
        <f t="shared" si="5"/>
        <v/>
      </c>
      <c r="AJ26" s="99" t="str">
        <f t="shared" si="6"/>
        <v/>
      </c>
    </row>
    <row r="27" spans="1:36" ht="20.45" customHeight="1" x14ac:dyDescent="0.25">
      <c r="A27" s="10" t="s">
        <v>163</v>
      </c>
      <c r="B27" s="9"/>
      <c r="C27" s="9"/>
      <c r="D27" s="10"/>
      <c r="E27" s="9"/>
      <c r="F27" s="9"/>
      <c r="G27" s="10"/>
      <c r="H27" s="10"/>
      <c r="I27" s="10"/>
      <c r="J27" s="11"/>
      <c r="K27" s="16" t="str">
        <f t="shared" si="0"/>
        <v/>
      </c>
      <c r="L27" s="8"/>
      <c r="M27" s="11"/>
      <c r="N27" s="12"/>
      <c r="O27" s="12"/>
      <c r="P27" s="77" t="str">
        <f t="shared" si="1"/>
        <v/>
      </c>
      <c r="Q27" s="13"/>
      <c r="R27" s="17" t="str">
        <f t="shared" si="2"/>
        <v/>
      </c>
      <c r="S27" s="18" t="str">
        <f t="shared" si="3"/>
        <v/>
      </c>
      <c r="T27" s="10"/>
      <c r="U27" s="117"/>
      <c r="V27" s="118"/>
      <c r="X27" s="92"/>
      <c r="Y27" s="93"/>
      <c r="Z27" s="92"/>
      <c r="AA27" s="94"/>
      <c r="AB27" s="97" t="str">
        <f t="shared" si="7"/>
        <v/>
      </c>
      <c r="AC27" s="95"/>
      <c r="AD27" s="94"/>
      <c r="AE27" s="96"/>
      <c r="AF27" s="96"/>
      <c r="AG27" s="97" t="str">
        <f t="shared" si="4"/>
        <v/>
      </c>
      <c r="AH27" s="98"/>
      <c r="AI27" s="97" t="str">
        <f t="shared" si="5"/>
        <v/>
      </c>
      <c r="AJ27" s="99" t="str">
        <f t="shared" si="6"/>
        <v/>
      </c>
    </row>
    <row r="28" spans="1:36" ht="20.45" customHeight="1" x14ac:dyDescent="0.25">
      <c r="A28" s="10" t="s">
        <v>164</v>
      </c>
      <c r="B28" s="9"/>
      <c r="C28" s="9"/>
      <c r="D28" s="10"/>
      <c r="E28" s="9"/>
      <c r="F28" s="9"/>
      <c r="G28" s="10"/>
      <c r="H28" s="10"/>
      <c r="I28" s="10"/>
      <c r="J28" s="11"/>
      <c r="K28" s="16" t="str">
        <f t="shared" si="0"/>
        <v/>
      </c>
      <c r="L28" s="8"/>
      <c r="M28" s="11"/>
      <c r="N28" s="12"/>
      <c r="O28" s="12"/>
      <c r="P28" s="77" t="str">
        <f t="shared" si="1"/>
        <v/>
      </c>
      <c r="Q28" s="13"/>
      <c r="R28" s="17" t="str">
        <f t="shared" si="2"/>
        <v/>
      </c>
      <c r="S28" s="18" t="str">
        <f t="shared" si="3"/>
        <v/>
      </c>
      <c r="T28" s="10"/>
      <c r="U28" s="117"/>
      <c r="V28" s="118"/>
      <c r="X28" s="100"/>
      <c r="Y28" s="101"/>
      <c r="Z28" s="100"/>
      <c r="AA28" s="102"/>
      <c r="AB28" s="97" t="str">
        <f t="shared" si="7"/>
        <v/>
      </c>
      <c r="AC28" s="103"/>
      <c r="AD28" s="102"/>
      <c r="AE28" s="104"/>
      <c r="AF28" s="104"/>
      <c r="AG28" s="97" t="str">
        <f t="shared" si="4"/>
        <v/>
      </c>
      <c r="AH28" s="105"/>
      <c r="AI28" s="97" t="str">
        <f t="shared" si="5"/>
        <v/>
      </c>
      <c r="AJ28" s="99" t="str">
        <f t="shared" si="6"/>
        <v/>
      </c>
    </row>
    <row r="29" spans="1:36" ht="20.45" customHeight="1" x14ac:dyDescent="0.25">
      <c r="A29" s="10" t="s">
        <v>165</v>
      </c>
      <c r="B29" s="9"/>
      <c r="C29" s="9"/>
      <c r="D29" s="10"/>
      <c r="E29" s="9"/>
      <c r="F29" s="9"/>
      <c r="G29" s="10"/>
      <c r="H29" s="10"/>
      <c r="I29" s="10"/>
      <c r="J29" s="11"/>
      <c r="K29" s="16" t="str">
        <f t="shared" si="0"/>
        <v/>
      </c>
      <c r="L29" s="8"/>
      <c r="M29" s="11"/>
      <c r="N29" s="12"/>
      <c r="O29" s="12"/>
      <c r="P29" s="77" t="str">
        <f t="shared" si="1"/>
        <v/>
      </c>
      <c r="Q29" s="13"/>
      <c r="R29" s="17" t="str">
        <f t="shared" si="2"/>
        <v/>
      </c>
      <c r="S29" s="18" t="str">
        <f t="shared" si="3"/>
        <v/>
      </c>
      <c r="T29" s="10"/>
      <c r="U29" s="117"/>
      <c r="V29" s="118"/>
      <c r="X29" s="92"/>
      <c r="Y29" s="93"/>
      <c r="Z29" s="92"/>
      <c r="AA29" s="94"/>
      <c r="AB29" s="97" t="str">
        <f t="shared" si="7"/>
        <v/>
      </c>
      <c r="AC29" s="95"/>
      <c r="AD29" s="94"/>
      <c r="AE29" s="96"/>
      <c r="AF29" s="96"/>
      <c r="AG29" s="97" t="str">
        <f t="shared" si="4"/>
        <v/>
      </c>
      <c r="AH29" s="98"/>
      <c r="AI29" s="97" t="str">
        <f t="shared" si="5"/>
        <v/>
      </c>
      <c r="AJ29" s="99" t="str">
        <f t="shared" si="6"/>
        <v/>
      </c>
    </row>
    <row r="30" spans="1:36" ht="20.45" customHeight="1" x14ac:dyDescent="0.25">
      <c r="A30" s="10" t="s">
        <v>166</v>
      </c>
      <c r="B30" s="9"/>
      <c r="C30" s="9"/>
      <c r="D30" s="10"/>
      <c r="E30" s="9"/>
      <c r="F30" s="9"/>
      <c r="G30" s="10"/>
      <c r="H30" s="10"/>
      <c r="I30" s="10"/>
      <c r="J30" s="11"/>
      <c r="K30" s="16" t="str">
        <f t="shared" si="0"/>
        <v/>
      </c>
      <c r="L30" s="8"/>
      <c r="M30" s="11"/>
      <c r="N30" s="12"/>
      <c r="O30" s="12"/>
      <c r="P30" s="77" t="str">
        <f t="shared" si="1"/>
        <v/>
      </c>
      <c r="Q30" s="13"/>
      <c r="R30" s="17" t="str">
        <f t="shared" si="2"/>
        <v/>
      </c>
      <c r="S30" s="18" t="str">
        <f t="shared" si="3"/>
        <v/>
      </c>
      <c r="T30" s="10"/>
      <c r="U30" s="117"/>
      <c r="V30" s="118"/>
      <c r="X30" s="100"/>
      <c r="Y30" s="101"/>
      <c r="Z30" s="100"/>
      <c r="AA30" s="102"/>
      <c r="AB30" s="97" t="str">
        <f t="shared" si="7"/>
        <v/>
      </c>
      <c r="AC30" s="103"/>
      <c r="AD30" s="102"/>
      <c r="AE30" s="104"/>
      <c r="AF30" s="104"/>
      <c r="AG30" s="97" t="str">
        <f t="shared" si="4"/>
        <v/>
      </c>
      <c r="AH30" s="105"/>
      <c r="AI30" s="97" t="str">
        <f t="shared" si="5"/>
        <v/>
      </c>
      <c r="AJ30" s="99" t="str">
        <f t="shared" si="6"/>
        <v/>
      </c>
    </row>
    <row r="31" spans="1:36" ht="20.45" customHeight="1" x14ac:dyDescent="0.25">
      <c r="A31" s="10" t="s">
        <v>167</v>
      </c>
      <c r="B31" s="9"/>
      <c r="C31" s="9"/>
      <c r="D31" s="10"/>
      <c r="E31" s="9"/>
      <c r="F31" s="9"/>
      <c r="G31" s="10"/>
      <c r="H31" s="10"/>
      <c r="I31" s="10"/>
      <c r="J31" s="11"/>
      <c r="K31" s="16" t="str">
        <f t="shared" si="0"/>
        <v/>
      </c>
      <c r="L31" s="8"/>
      <c r="M31" s="11"/>
      <c r="N31" s="12"/>
      <c r="O31" s="12"/>
      <c r="P31" s="77" t="str">
        <f t="shared" si="1"/>
        <v/>
      </c>
      <c r="Q31" s="13"/>
      <c r="R31" s="17" t="str">
        <f t="shared" si="2"/>
        <v/>
      </c>
      <c r="S31" s="18" t="str">
        <f t="shared" si="3"/>
        <v/>
      </c>
      <c r="T31" s="10"/>
      <c r="U31" s="117"/>
      <c r="V31" s="118"/>
      <c r="X31" s="92"/>
      <c r="Y31" s="93"/>
      <c r="Z31" s="92"/>
      <c r="AA31" s="94"/>
      <c r="AB31" s="97" t="str">
        <f t="shared" si="7"/>
        <v/>
      </c>
      <c r="AC31" s="95"/>
      <c r="AD31" s="94"/>
      <c r="AE31" s="96"/>
      <c r="AF31" s="96"/>
      <c r="AG31" s="97" t="str">
        <f t="shared" si="4"/>
        <v/>
      </c>
      <c r="AH31" s="98"/>
      <c r="AI31" s="97" t="str">
        <f t="shared" si="5"/>
        <v/>
      </c>
      <c r="AJ31" s="99" t="str">
        <f t="shared" si="6"/>
        <v/>
      </c>
    </row>
    <row r="32" spans="1:36" ht="20.45" customHeight="1" x14ac:dyDescent="0.25">
      <c r="A32" s="10" t="s">
        <v>168</v>
      </c>
      <c r="B32" s="9"/>
      <c r="C32" s="9"/>
      <c r="D32" s="10"/>
      <c r="E32" s="9"/>
      <c r="F32" s="9"/>
      <c r="G32" s="10"/>
      <c r="H32" s="10"/>
      <c r="I32" s="10"/>
      <c r="J32" s="11"/>
      <c r="K32" s="16" t="str">
        <f t="shared" si="0"/>
        <v/>
      </c>
      <c r="L32" s="8"/>
      <c r="M32" s="11"/>
      <c r="N32" s="12"/>
      <c r="O32" s="12"/>
      <c r="P32" s="77" t="str">
        <f t="shared" si="1"/>
        <v/>
      </c>
      <c r="Q32" s="13"/>
      <c r="R32" s="17" t="str">
        <f t="shared" si="2"/>
        <v/>
      </c>
      <c r="S32" s="18" t="str">
        <f t="shared" si="3"/>
        <v/>
      </c>
      <c r="T32" s="10"/>
      <c r="U32" s="117"/>
      <c r="V32" s="118"/>
      <c r="X32" s="100"/>
      <c r="Y32" s="101"/>
      <c r="Z32" s="100"/>
      <c r="AA32" s="102"/>
      <c r="AB32" s="97" t="str">
        <f t="shared" si="7"/>
        <v/>
      </c>
      <c r="AC32" s="103"/>
      <c r="AD32" s="102"/>
      <c r="AE32" s="104"/>
      <c r="AF32" s="104"/>
      <c r="AG32" s="97" t="str">
        <f t="shared" si="4"/>
        <v/>
      </c>
      <c r="AH32" s="105"/>
      <c r="AI32" s="97" t="str">
        <f t="shared" si="5"/>
        <v/>
      </c>
      <c r="AJ32" s="99" t="str">
        <f t="shared" si="6"/>
        <v/>
      </c>
    </row>
    <row r="33" spans="1:36" ht="20.45" customHeight="1" x14ac:dyDescent="0.25">
      <c r="A33" s="10" t="s">
        <v>169</v>
      </c>
      <c r="B33" s="9"/>
      <c r="C33" s="9"/>
      <c r="D33" s="10"/>
      <c r="E33" s="9"/>
      <c r="F33" s="9"/>
      <c r="G33" s="10"/>
      <c r="H33" s="10"/>
      <c r="I33" s="10"/>
      <c r="J33" s="11"/>
      <c r="K33" s="16" t="str">
        <f t="shared" si="0"/>
        <v/>
      </c>
      <c r="L33" s="8"/>
      <c r="M33" s="11"/>
      <c r="N33" s="12"/>
      <c r="O33" s="12"/>
      <c r="P33" s="77" t="str">
        <f t="shared" si="1"/>
        <v/>
      </c>
      <c r="Q33" s="13"/>
      <c r="R33" s="17" t="str">
        <f t="shared" si="2"/>
        <v/>
      </c>
      <c r="S33" s="18" t="str">
        <f t="shared" si="3"/>
        <v/>
      </c>
      <c r="T33" s="10"/>
      <c r="U33" s="117"/>
      <c r="V33" s="118"/>
      <c r="X33" s="92"/>
      <c r="Y33" s="93"/>
      <c r="Z33" s="92"/>
      <c r="AA33" s="94"/>
      <c r="AB33" s="97" t="str">
        <f t="shared" si="7"/>
        <v/>
      </c>
      <c r="AC33" s="95"/>
      <c r="AD33" s="94"/>
      <c r="AE33" s="96"/>
      <c r="AF33" s="96"/>
      <c r="AG33" s="97" t="str">
        <f t="shared" si="4"/>
        <v/>
      </c>
      <c r="AH33" s="98"/>
      <c r="AI33" s="97" t="str">
        <f t="shared" si="5"/>
        <v/>
      </c>
      <c r="AJ33" s="99" t="str">
        <f t="shared" si="6"/>
        <v/>
      </c>
    </row>
    <row r="34" spans="1:36" ht="20.45" customHeight="1" x14ac:dyDescent="0.25">
      <c r="A34" s="10" t="s">
        <v>170</v>
      </c>
      <c r="B34" s="9"/>
      <c r="C34" s="9"/>
      <c r="D34" s="10"/>
      <c r="E34" s="9"/>
      <c r="F34" s="9"/>
      <c r="G34" s="10"/>
      <c r="H34" s="10"/>
      <c r="I34" s="10"/>
      <c r="J34" s="11"/>
      <c r="K34" s="16" t="str">
        <f t="shared" si="0"/>
        <v/>
      </c>
      <c r="L34" s="8"/>
      <c r="M34" s="11"/>
      <c r="N34" s="12"/>
      <c r="O34" s="12"/>
      <c r="P34" s="77" t="str">
        <f t="shared" si="1"/>
        <v/>
      </c>
      <c r="Q34" s="13"/>
      <c r="R34" s="17" t="str">
        <f t="shared" si="2"/>
        <v/>
      </c>
      <c r="S34" s="18" t="str">
        <f t="shared" si="3"/>
        <v/>
      </c>
      <c r="T34" s="10"/>
      <c r="U34" s="117"/>
      <c r="V34" s="118"/>
      <c r="X34" s="100"/>
      <c r="Y34" s="101"/>
      <c r="Z34" s="100"/>
      <c r="AA34" s="102"/>
      <c r="AB34" s="97" t="str">
        <f t="shared" si="7"/>
        <v/>
      </c>
      <c r="AC34" s="103"/>
      <c r="AD34" s="102"/>
      <c r="AE34" s="104"/>
      <c r="AF34" s="104"/>
      <c r="AG34" s="97" t="str">
        <f t="shared" si="4"/>
        <v/>
      </c>
      <c r="AH34" s="105"/>
      <c r="AI34" s="97" t="str">
        <f t="shared" si="5"/>
        <v/>
      </c>
      <c r="AJ34" s="99" t="str">
        <f t="shared" si="6"/>
        <v/>
      </c>
    </row>
    <row r="35" spans="1:36" ht="20.45" customHeight="1" x14ac:dyDescent="0.25">
      <c r="A35" s="10" t="s">
        <v>171</v>
      </c>
      <c r="B35" s="9"/>
      <c r="C35" s="9"/>
      <c r="D35" s="10"/>
      <c r="E35" s="9"/>
      <c r="F35" s="9"/>
      <c r="G35" s="10"/>
      <c r="H35" s="10"/>
      <c r="I35" s="10"/>
      <c r="J35" s="11"/>
      <c r="K35" s="16" t="str">
        <f t="shared" si="0"/>
        <v/>
      </c>
      <c r="L35" s="8"/>
      <c r="M35" s="11"/>
      <c r="N35" s="12"/>
      <c r="O35" s="12"/>
      <c r="P35" s="77" t="str">
        <f t="shared" si="1"/>
        <v/>
      </c>
      <c r="Q35" s="13"/>
      <c r="R35" s="17" t="str">
        <f t="shared" si="2"/>
        <v/>
      </c>
      <c r="S35" s="18" t="str">
        <f t="shared" si="3"/>
        <v/>
      </c>
      <c r="T35" s="10"/>
      <c r="U35" s="117"/>
      <c r="V35" s="118"/>
      <c r="X35" s="92"/>
      <c r="Y35" s="93"/>
      <c r="Z35" s="92"/>
      <c r="AA35" s="94"/>
      <c r="AB35" s="97" t="str">
        <f t="shared" si="7"/>
        <v/>
      </c>
      <c r="AC35" s="95"/>
      <c r="AD35" s="94"/>
      <c r="AE35" s="96"/>
      <c r="AF35" s="96"/>
      <c r="AG35" s="97" t="str">
        <f t="shared" si="4"/>
        <v/>
      </c>
      <c r="AH35" s="98"/>
      <c r="AI35" s="97" t="str">
        <f t="shared" si="5"/>
        <v/>
      </c>
      <c r="AJ35" s="99" t="str">
        <f t="shared" si="6"/>
        <v/>
      </c>
    </row>
    <row r="36" spans="1:36" ht="20.45" customHeight="1" x14ac:dyDescent="0.25">
      <c r="A36" s="10" t="s">
        <v>172</v>
      </c>
      <c r="B36" s="9"/>
      <c r="C36" s="9"/>
      <c r="D36" s="10"/>
      <c r="E36" s="9"/>
      <c r="F36" s="9"/>
      <c r="G36" s="10"/>
      <c r="H36" s="10"/>
      <c r="I36" s="10"/>
      <c r="J36" s="11"/>
      <c r="K36" s="16" t="str">
        <f t="shared" si="0"/>
        <v/>
      </c>
      <c r="L36" s="8"/>
      <c r="M36" s="11"/>
      <c r="N36" s="12"/>
      <c r="O36" s="12"/>
      <c r="P36" s="77" t="str">
        <f t="shared" si="1"/>
        <v/>
      </c>
      <c r="Q36" s="13"/>
      <c r="R36" s="17" t="str">
        <f t="shared" si="2"/>
        <v/>
      </c>
      <c r="S36" s="18" t="str">
        <f t="shared" si="3"/>
        <v/>
      </c>
      <c r="T36" s="10"/>
      <c r="U36" s="117"/>
      <c r="V36" s="118"/>
      <c r="X36" s="100"/>
      <c r="Y36" s="101"/>
      <c r="Z36" s="100"/>
      <c r="AA36" s="102"/>
      <c r="AB36" s="97" t="str">
        <f t="shared" si="7"/>
        <v/>
      </c>
      <c r="AC36" s="103"/>
      <c r="AD36" s="102"/>
      <c r="AE36" s="104"/>
      <c r="AF36" s="104"/>
      <c r="AG36" s="97" t="str">
        <f t="shared" si="4"/>
        <v/>
      </c>
      <c r="AH36" s="105"/>
      <c r="AI36" s="97" t="str">
        <f t="shared" si="5"/>
        <v/>
      </c>
      <c r="AJ36" s="99" t="str">
        <f t="shared" si="6"/>
        <v/>
      </c>
    </row>
    <row r="37" spans="1:36" ht="20.45" customHeight="1" x14ac:dyDescent="0.25">
      <c r="A37" s="10" t="s">
        <v>173</v>
      </c>
      <c r="B37" s="9"/>
      <c r="C37" s="9"/>
      <c r="D37" s="10"/>
      <c r="E37" s="9"/>
      <c r="F37" s="9"/>
      <c r="G37" s="10"/>
      <c r="H37" s="10"/>
      <c r="I37" s="10"/>
      <c r="J37" s="11"/>
      <c r="K37" s="16" t="str">
        <f t="shared" si="0"/>
        <v/>
      </c>
      <c r="L37" s="8"/>
      <c r="M37" s="11"/>
      <c r="N37" s="12"/>
      <c r="O37" s="12"/>
      <c r="P37" s="77" t="str">
        <f t="shared" si="1"/>
        <v/>
      </c>
      <c r="Q37" s="13"/>
      <c r="R37" s="17" t="str">
        <f t="shared" si="2"/>
        <v/>
      </c>
      <c r="S37" s="18" t="str">
        <f t="shared" si="3"/>
        <v/>
      </c>
      <c r="T37" s="10"/>
      <c r="U37" s="117"/>
      <c r="V37" s="118"/>
      <c r="X37" s="92"/>
      <c r="Y37" s="93"/>
      <c r="Z37" s="92"/>
      <c r="AA37" s="94"/>
      <c r="AB37" s="97" t="str">
        <f t="shared" si="7"/>
        <v/>
      </c>
      <c r="AC37" s="95"/>
      <c r="AD37" s="94"/>
      <c r="AE37" s="96"/>
      <c r="AF37" s="96"/>
      <c r="AG37" s="97" t="str">
        <f t="shared" si="4"/>
        <v/>
      </c>
      <c r="AH37" s="98"/>
      <c r="AI37" s="97" t="str">
        <f t="shared" si="5"/>
        <v/>
      </c>
      <c r="AJ37" s="99" t="str">
        <f t="shared" si="6"/>
        <v/>
      </c>
    </row>
    <row r="38" spans="1:36" ht="20.45" customHeight="1" x14ac:dyDescent="0.25">
      <c r="A38" s="10" t="s">
        <v>174</v>
      </c>
      <c r="B38" s="9"/>
      <c r="C38" s="9"/>
      <c r="D38" s="10"/>
      <c r="E38" s="9"/>
      <c r="F38" s="9"/>
      <c r="G38" s="10"/>
      <c r="H38" s="10"/>
      <c r="I38" s="10"/>
      <c r="J38" s="11"/>
      <c r="K38" s="16" t="str">
        <f t="shared" si="0"/>
        <v/>
      </c>
      <c r="L38" s="8"/>
      <c r="M38" s="11"/>
      <c r="N38" s="12"/>
      <c r="O38" s="12"/>
      <c r="P38" s="77" t="str">
        <f t="shared" si="1"/>
        <v/>
      </c>
      <c r="Q38" s="13"/>
      <c r="R38" s="17" t="str">
        <f t="shared" si="2"/>
        <v/>
      </c>
      <c r="S38" s="18" t="str">
        <f t="shared" si="3"/>
        <v/>
      </c>
      <c r="T38" s="10"/>
      <c r="U38" s="117"/>
      <c r="V38" s="118"/>
      <c r="X38" s="100"/>
      <c r="Y38" s="101"/>
      <c r="Z38" s="100"/>
      <c r="AA38" s="102"/>
      <c r="AB38" s="97" t="str">
        <f t="shared" si="7"/>
        <v/>
      </c>
      <c r="AC38" s="103"/>
      <c r="AD38" s="102"/>
      <c r="AE38" s="104"/>
      <c r="AF38" s="104"/>
      <c r="AG38" s="97" t="str">
        <f t="shared" si="4"/>
        <v/>
      </c>
      <c r="AH38" s="105"/>
      <c r="AI38" s="97" t="str">
        <f t="shared" si="5"/>
        <v/>
      </c>
      <c r="AJ38" s="99" t="str">
        <f t="shared" si="6"/>
        <v/>
      </c>
    </row>
    <row r="39" spans="1:36" ht="20.45" customHeight="1" x14ac:dyDescent="0.25">
      <c r="A39" s="10" t="s">
        <v>175</v>
      </c>
      <c r="B39" s="9"/>
      <c r="C39" s="9"/>
      <c r="D39" s="10"/>
      <c r="E39" s="9"/>
      <c r="F39" s="9"/>
      <c r="G39" s="10"/>
      <c r="H39" s="10"/>
      <c r="I39" s="10"/>
      <c r="J39" s="11"/>
      <c r="K39" s="16" t="str">
        <f t="shared" si="0"/>
        <v/>
      </c>
      <c r="L39" s="8"/>
      <c r="M39" s="11"/>
      <c r="N39" s="12"/>
      <c r="O39" s="12"/>
      <c r="P39" s="77" t="str">
        <f t="shared" si="1"/>
        <v/>
      </c>
      <c r="Q39" s="13"/>
      <c r="R39" s="17" t="str">
        <f t="shared" si="2"/>
        <v/>
      </c>
      <c r="S39" s="18" t="str">
        <f t="shared" si="3"/>
        <v/>
      </c>
      <c r="T39" s="10"/>
      <c r="U39" s="117"/>
      <c r="V39" s="118"/>
      <c r="X39" s="92"/>
      <c r="Y39" s="93"/>
      <c r="Z39" s="92"/>
      <c r="AA39" s="94"/>
      <c r="AB39" s="97" t="str">
        <f t="shared" si="7"/>
        <v/>
      </c>
      <c r="AC39" s="95"/>
      <c r="AD39" s="94"/>
      <c r="AE39" s="96"/>
      <c r="AF39" s="96"/>
      <c r="AG39" s="97" t="str">
        <f t="shared" si="4"/>
        <v/>
      </c>
      <c r="AH39" s="98"/>
      <c r="AI39" s="97" t="str">
        <f t="shared" si="5"/>
        <v/>
      </c>
      <c r="AJ39" s="99" t="str">
        <f t="shared" si="6"/>
        <v/>
      </c>
    </row>
    <row r="40" spans="1:36" ht="20.45" customHeight="1" x14ac:dyDescent="0.25">
      <c r="A40" s="10" t="s">
        <v>176</v>
      </c>
      <c r="B40" s="9"/>
      <c r="C40" s="9"/>
      <c r="D40" s="10"/>
      <c r="E40" s="9"/>
      <c r="F40" s="9"/>
      <c r="G40" s="10"/>
      <c r="H40" s="10"/>
      <c r="I40" s="10"/>
      <c r="J40" s="11"/>
      <c r="K40" s="16" t="str">
        <f t="shared" si="0"/>
        <v/>
      </c>
      <c r="L40" s="8"/>
      <c r="M40" s="11"/>
      <c r="N40" s="12"/>
      <c r="O40" s="12"/>
      <c r="P40" s="77" t="str">
        <f t="shared" si="1"/>
        <v/>
      </c>
      <c r="Q40" s="13"/>
      <c r="R40" s="17" t="str">
        <f t="shared" si="2"/>
        <v/>
      </c>
      <c r="S40" s="18" t="str">
        <f t="shared" si="3"/>
        <v/>
      </c>
      <c r="T40" s="10"/>
      <c r="U40" s="117"/>
      <c r="V40" s="118"/>
      <c r="X40" s="100"/>
      <c r="Y40" s="101"/>
      <c r="Z40" s="100"/>
      <c r="AA40" s="102"/>
      <c r="AB40" s="97" t="str">
        <f t="shared" si="7"/>
        <v/>
      </c>
      <c r="AC40" s="103"/>
      <c r="AD40" s="102"/>
      <c r="AE40" s="104"/>
      <c r="AF40" s="104"/>
      <c r="AG40" s="97" t="str">
        <f t="shared" si="4"/>
        <v/>
      </c>
      <c r="AH40" s="105"/>
      <c r="AI40" s="97" t="str">
        <f t="shared" si="5"/>
        <v/>
      </c>
      <c r="AJ40" s="99" t="str">
        <f t="shared" si="6"/>
        <v/>
      </c>
    </row>
    <row r="41" spans="1:36" ht="20.45" customHeight="1" x14ac:dyDescent="0.25">
      <c r="A41" s="10" t="s">
        <v>177</v>
      </c>
      <c r="B41" s="9"/>
      <c r="C41" s="9"/>
      <c r="D41" s="10"/>
      <c r="E41" s="9"/>
      <c r="F41" s="9"/>
      <c r="G41" s="10"/>
      <c r="H41" s="10"/>
      <c r="I41" s="10"/>
      <c r="J41" s="11"/>
      <c r="K41" s="16" t="str">
        <f t="shared" ref="K41:K72" si="8">IF(I41="","",IFERROR(I41*1.2%,0))</f>
        <v/>
      </c>
      <c r="L41" s="8"/>
      <c r="M41" s="11"/>
      <c r="N41" s="12"/>
      <c r="O41" s="12"/>
      <c r="P41" s="77" t="str">
        <f t="shared" ref="P41:P72" si="9">IF(AND(L41="",J41="",M41="",N41="",O41="",H41=""),"",IF(OR(L41="nee",J41="",M41="",N41="",O41=""),0,((DATEDIF(N41,O41+1,"m")*H41/12+DATEDIF(N41,O41+1,"md")*H41/365)*J41*M41)))</f>
        <v/>
      </c>
      <c r="Q41" s="13"/>
      <c r="R41" s="17" t="str">
        <f t="shared" ref="R41:R72" si="10">IF(AND(P41="",Q41=""),"",P41+Q41)</f>
        <v/>
      </c>
      <c r="S41" s="18" t="str">
        <f t="shared" ref="S41:S72" si="11">IF(OR(K41="",R41=""),"",ROUND(K41*R41,2))</f>
        <v/>
      </c>
      <c r="T41" s="10"/>
      <c r="U41" s="117"/>
      <c r="V41" s="118"/>
      <c r="X41" s="92"/>
      <c r="Y41" s="93"/>
      <c r="Z41" s="92"/>
      <c r="AA41" s="94"/>
      <c r="AB41" s="97" t="str">
        <f t="shared" si="7"/>
        <v/>
      </c>
      <c r="AC41" s="95"/>
      <c r="AD41" s="94"/>
      <c r="AE41" s="96"/>
      <c r="AF41" s="96"/>
      <c r="AG41" s="97" t="str">
        <f t="shared" ref="AG41:AG72" si="12">IF(AND(AC41="",AA41="",AD41="",AE41="",AF41="",Y41=""),"",IF(OR(AC41="nee",AA41="",AD41="",AE41="",AF41=""),0,((DATEDIF(AE41,AF41+1,"m")*Y41/12+DATEDIF(AE41,AF41+1,"md")*Y41/365)*AA41*AD41)))</f>
        <v/>
      </c>
      <c r="AH41" s="98"/>
      <c r="AI41" s="97" t="str">
        <f t="shared" ref="AI41:AI72" si="13">IF(AND(AG41="",AH41=""),"",AG41+AH41)</f>
        <v/>
      </c>
      <c r="AJ41" s="99" t="str">
        <f t="shared" ref="AJ41:AJ72" si="14">IF(OR(AB41="",AI41=""),"",AB41*AI41)</f>
        <v/>
      </c>
    </row>
    <row r="42" spans="1:36" ht="20.45" customHeight="1" x14ac:dyDescent="0.25">
      <c r="A42" s="10" t="s">
        <v>178</v>
      </c>
      <c r="B42" s="9"/>
      <c r="C42" s="9"/>
      <c r="D42" s="10"/>
      <c r="E42" s="9"/>
      <c r="F42" s="9"/>
      <c r="G42" s="10"/>
      <c r="H42" s="10"/>
      <c r="I42" s="10"/>
      <c r="J42" s="11"/>
      <c r="K42" s="16" t="str">
        <f t="shared" si="8"/>
        <v/>
      </c>
      <c r="L42" s="8"/>
      <c r="M42" s="11"/>
      <c r="N42" s="12"/>
      <c r="O42" s="12"/>
      <c r="P42" s="77" t="str">
        <f t="shared" si="9"/>
        <v/>
      </c>
      <c r="Q42" s="13"/>
      <c r="R42" s="17" t="str">
        <f t="shared" si="10"/>
        <v/>
      </c>
      <c r="S42" s="18" t="str">
        <f t="shared" si="11"/>
        <v/>
      </c>
      <c r="T42" s="10"/>
      <c r="U42" s="117"/>
      <c r="V42" s="118"/>
      <c r="X42" s="100"/>
      <c r="Y42" s="101"/>
      <c r="Z42" s="100"/>
      <c r="AA42" s="102"/>
      <c r="AB42" s="97" t="str">
        <f t="shared" si="7"/>
        <v/>
      </c>
      <c r="AC42" s="103"/>
      <c r="AD42" s="102"/>
      <c r="AE42" s="104"/>
      <c r="AF42" s="104"/>
      <c r="AG42" s="97" t="str">
        <f t="shared" si="12"/>
        <v/>
      </c>
      <c r="AH42" s="105"/>
      <c r="AI42" s="97" t="str">
        <f t="shared" si="13"/>
        <v/>
      </c>
      <c r="AJ42" s="99" t="str">
        <f t="shared" si="14"/>
        <v/>
      </c>
    </row>
    <row r="43" spans="1:36" ht="20.45" customHeight="1" x14ac:dyDescent="0.25">
      <c r="A43" s="10" t="s">
        <v>179</v>
      </c>
      <c r="B43" s="9"/>
      <c r="C43" s="9"/>
      <c r="D43" s="10"/>
      <c r="E43" s="9"/>
      <c r="F43" s="9"/>
      <c r="G43" s="10"/>
      <c r="H43" s="10"/>
      <c r="I43" s="10"/>
      <c r="J43" s="11"/>
      <c r="K43" s="16" t="str">
        <f t="shared" si="8"/>
        <v/>
      </c>
      <c r="L43" s="8"/>
      <c r="M43" s="11"/>
      <c r="N43" s="12"/>
      <c r="O43" s="12"/>
      <c r="P43" s="77" t="str">
        <f t="shared" si="9"/>
        <v/>
      </c>
      <c r="Q43" s="13"/>
      <c r="R43" s="17" t="str">
        <f t="shared" si="10"/>
        <v/>
      </c>
      <c r="S43" s="18" t="str">
        <f t="shared" si="11"/>
        <v/>
      </c>
      <c r="T43" s="10"/>
      <c r="U43" s="117"/>
      <c r="V43" s="118"/>
      <c r="X43" s="92"/>
      <c r="Y43" s="93"/>
      <c r="Z43" s="92"/>
      <c r="AA43" s="94"/>
      <c r="AB43" s="97" t="str">
        <f t="shared" si="7"/>
        <v/>
      </c>
      <c r="AC43" s="95"/>
      <c r="AD43" s="94"/>
      <c r="AE43" s="96"/>
      <c r="AF43" s="96"/>
      <c r="AG43" s="97" t="str">
        <f t="shared" si="12"/>
        <v/>
      </c>
      <c r="AH43" s="98"/>
      <c r="AI43" s="97" t="str">
        <f t="shared" si="13"/>
        <v/>
      </c>
      <c r="AJ43" s="99" t="str">
        <f t="shared" si="14"/>
        <v/>
      </c>
    </row>
    <row r="44" spans="1:36" ht="20.45" customHeight="1" x14ac:dyDescent="0.25">
      <c r="A44" s="10" t="s">
        <v>180</v>
      </c>
      <c r="B44" s="9"/>
      <c r="C44" s="9"/>
      <c r="D44" s="10"/>
      <c r="E44" s="9"/>
      <c r="F44" s="9"/>
      <c r="G44" s="10"/>
      <c r="H44" s="10"/>
      <c r="I44" s="10"/>
      <c r="J44" s="11"/>
      <c r="K44" s="16" t="str">
        <f t="shared" si="8"/>
        <v/>
      </c>
      <c r="L44" s="8"/>
      <c r="M44" s="11"/>
      <c r="N44" s="12"/>
      <c r="O44" s="12"/>
      <c r="P44" s="77" t="str">
        <f t="shared" si="9"/>
        <v/>
      </c>
      <c r="Q44" s="13"/>
      <c r="R44" s="17" t="str">
        <f t="shared" si="10"/>
        <v/>
      </c>
      <c r="S44" s="18" t="str">
        <f t="shared" si="11"/>
        <v/>
      </c>
      <c r="T44" s="10"/>
      <c r="U44" s="117"/>
      <c r="V44" s="118"/>
      <c r="X44" s="100"/>
      <c r="Y44" s="101"/>
      <c r="Z44" s="100"/>
      <c r="AA44" s="102"/>
      <c r="AB44" s="97" t="str">
        <f t="shared" si="7"/>
        <v/>
      </c>
      <c r="AC44" s="103"/>
      <c r="AD44" s="102"/>
      <c r="AE44" s="104"/>
      <c r="AF44" s="104"/>
      <c r="AG44" s="97" t="str">
        <f t="shared" si="12"/>
        <v/>
      </c>
      <c r="AH44" s="105"/>
      <c r="AI44" s="97" t="str">
        <f t="shared" si="13"/>
        <v/>
      </c>
      <c r="AJ44" s="99" t="str">
        <f t="shared" si="14"/>
        <v/>
      </c>
    </row>
    <row r="45" spans="1:36" ht="20.45" customHeight="1" x14ac:dyDescent="0.25">
      <c r="A45" s="10" t="s">
        <v>181</v>
      </c>
      <c r="B45" s="9"/>
      <c r="C45" s="9"/>
      <c r="D45" s="10"/>
      <c r="E45" s="9"/>
      <c r="F45" s="9"/>
      <c r="G45" s="10"/>
      <c r="H45" s="10"/>
      <c r="I45" s="10"/>
      <c r="J45" s="11"/>
      <c r="K45" s="16" t="str">
        <f t="shared" si="8"/>
        <v/>
      </c>
      <c r="L45" s="8"/>
      <c r="M45" s="11"/>
      <c r="N45" s="12"/>
      <c r="O45" s="12"/>
      <c r="P45" s="77" t="str">
        <f t="shared" si="9"/>
        <v/>
      </c>
      <c r="Q45" s="13"/>
      <c r="R45" s="17" t="str">
        <f t="shared" si="10"/>
        <v/>
      </c>
      <c r="S45" s="18" t="str">
        <f t="shared" si="11"/>
        <v/>
      </c>
      <c r="T45" s="10"/>
      <c r="U45" s="117"/>
      <c r="V45" s="118"/>
      <c r="X45" s="92"/>
      <c r="Y45" s="93"/>
      <c r="Z45" s="92"/>
      <c r="AA45" s="94"/>
      <c r="AB45" s="97" t="str">
        <f t="shared" si="7"/>
        <v/>
      </c>
      <c r="AC45" s="95"/>
      <c r="AD45" s="94"/>
      <c r="AE45" s="96"/>
      <c r="AF45" s="96"/>
      <c r="AG45" s="97" t="str">
        <f t="shared" si="12"/>
        <v/>
      </c>
      <c r="AH45" s="98"/>
      <c r="AI45" s="97" t="str">
        <f t="shared" si="13"/>
        <v/>
      </c>
      <c r="AJ45" s="99" t="str">
        <f t="shared" si="14"/>
        <v/>
      </c>
    </row>
    <row r="46" spans="1:36" ht="20.45" customHeight="1" x14ac:dyDescent="0.25">
      <c r="A46" s="10" t="s">
        <v>182</v>
      </c>
      <c r="B46" s="9"/>
      <c r="C46" s="9"/>
      <c r="D46" s="10"/>
      <c r="E46" s="9"/>
      <c r="F46" s="9"/>
      <c r="G46" s="10"/>
      <c r="H46" s="10"/>
      <c r="I46" s="10"/>
      <c r="J46" s="11"/>
      <c r="K46" s="16" t="str">
        <f t="shared" si="8"/>
        <v/>
      </c>
      <c r="L46" s="8"/>
      <c r="M46" s="11"/>
      <c r="N46" s="12"/>
      <c r="O46" s="12"/>
      <c r="P46" s="77" t="str">
        <f t="shared" si="9"/>
        <v/>
      </c>
      <c r="Q46" s="13"/>
      <c r="R46" s="17" t="str">
        <f t="shared" si="10"/>
        <v/>
      </c>
      <c r="S46" s="18" t="str">
        <f t="shared" si="11"/>
        <v/>
      </c>
      <c r="T46" s="10"/>
      <c r="U46" s="117"/>
      <c r="V46" s="118"/>
      <c r="X46" s="100"/>
      <c r="Y46" s="101"/>
      <c r="Z46" s="100"/>
      <c r="AA46" s="102"/>
      <c r="AB46" s="97" t="str">
        <f t="shared" si="7"/>
        <v/>
      </c>
      <c r="AC46" s="103"/>
      <c r="AD46" s="102"/>
      <c r="AE46" s="104"/>
      <c r="AF46" s="104"/>
      <c r="AG46" s="97" t="str">
        <f t="shared" si="12"/>
        <v/>
      </c>
      <c r="AH46" s="105"/>
      <c r="AI46" s="97" t="str">
        <f t="shared" si="13"/>
        <v/>
      </c>
      <c r="AJ46" s="99" t="str">
        <f t="shared" si="14"/>
        <v/>
      </c>
    </row>
    <row r="47" spans="1:36" ht="20.45" customHeight="1" x14ac:dyDescent="0.25">
      <c r="A47" s="10" t="s">
        <v>183</v>
      </c>
      <c r="B47" s="9"/>
      <c r="C47" s="9"/>
      <c r="D47" s="10"/>
      <c r="E47" s="9"/>
      <c r="F47" s="9"/>
      <c r="G47" s="10"/>
      <c r="H47" s="10"/>
      <c r="I47" s="10"/>
      <c r="J47" s="11"/>
      <c r="K47" s="16" t="str">
        <f t="shared" si="8"/>
        <v/>
      </c>
      <c r="L47" s="8"/>
      <c r="M47" s="11"/>
      <c r="N47" s="12"/>
      <c r="O47" s="12"/>
      <c r="P47" s="77" t="str">
        <f t="shared" si="9"/>
        <v/>
      </c>
      <c r="Q47" s="13"/>
      <c r="R47" s="17" t="str">
        <f t="shared" si="10"/>
        <v/>
      </c>
      <c r="S47" s="18" t="str">
        <f t="shared" si="11"/>
        <v/>
      </c>
      <c r="T47" s="10"/>
      <c r="U47" s="117"/>
      <c r="V47" s="118"/>
      <c r="X47" s="92"/>
      <c r="Y47" s="93"/>
      <c r="Z47" s="92"/>
      <c r="AA47" s="94"/>
      <c r="AB47" s="97" t="str">
        <f t="shared" si="7"/>
        <v/>
      </c>
      <c r="AC47" s="95"/>
      <c r="AD47" s="94"/>
      <c r="AE47" s="96"/>
      <c r="AF47" s="96"/>
      <c r="AG47" s="97" t="str">
        <f t="shared" si="12"/>
        <v/>
      </c>
      <c r="AH47" s="98"/>
      <c r="AI47" s="97" t="str">
        <f t="shared" si="13"/>
        <v/>
      </c>
      <c r="AJ47" s="99" t="str">
        <f t="shared" si="14"/>
        <v/>
      </c>
    </row>
    <row r="48" spans="1:36" ht="20.45" customHeight="1" x14ac:dyDescent="0.25">
      <c r="A48" s="10" t="s">
        <v>184</v>
      </c>
      <c r="B48" s="9"/>
      <c r="C48" s="9"/>
      <c r="D48" s="10"/>
      <c r="E48" s="9"/>
      <c r="F48" s="9"/>
      <c r="G48" s="10"/>
      <c r="H48" s="10"/>
      <c r="I48" s="10"/>
      <c r="J48" s="11"/>
      <c r="K48" s="16" t="str">
        <f t="shared" si="8"/>
        <v/>
      </c>
      <c r="L48" s="8"/>
      <c r="M48" s="11"/>
      <c r="N48" s="12"/>
      <c r="O48" s="12"/>
      <c r="P48" s="77" t="str">
        <f t="shared" si="9"/>
        <v/>
      </c>
      <c r="Q48" s="13"/>
      <c r="R48" s="17" t="str">
        <f t="shared" si="10"/>
        <v/>
      </c>
      <c r="S48" s="18" t="str">
        <f t="shared" si="11"/>
        <v/>
      </c>
      <c r="T48" s="10"/>
      <c r="U48" s="117"/>
      <c r="V48" s="118"/>
      <c r="X48" s="100"/>
      <c r="Y48" s="101"/>
      <c r="Z48" s="100"/>
      <c r="AA48" s="102"/>
      <c r="AB48" s="97" t="str">
        <f t="shared" si="7"/>
        <v/>
      </c>
      <c r="AC48" s="103"/>
      <c r="AD48" s="102"/>
      <c r="AE48" s="104"/>
      <c r="AF48" s="104"/>
      <c r="AG48" s="97" t="str">
        <f t="shared" si="12"/>
        <v/>
      </c>
      <c r="AH48" s="105"/>
      <c r="AI48" s="97" t="str">
        <f t="shared" si="13"/>
        <v/>
      </c>
      <c r="AJ48" s="99" t="str">
        <f t="shared" si="14"/>
        <v/>
      </c>
    </row>
    <row r="49" spans="1:36" ht="20.45" customHeight="1" x14ac:dyDescent="0.25">
      <c r="A49" s="10" t="s">
        <v>185</v>
      </c>
      <c r="B49" s="9"/>
      <c r="C49" s="9"/>
      <c r="D49" s="10"/>
      <c r="E49" s="9"/>
      <c r="F49" s="9"/>
      <c r="G49" s="10"/>
      <c r="H49" s="10"/>
      <c r="I49" s="10"/>
      <c r="J49" s="11"/>
      <c r="K49" s="16" t="str">
        <f t="shared" si="8"/>
        <v/>
      </c>
      <c r="L49" s="8"/>
      <c r="M49" s="11"/>
      <c r="N49" s="12"/>
      <c r="O49" s="12"/>
      <c r="P49" s="77" t="str">
        <f t="shared" si="9"/>
        <v/>
      </c>
      <c r="Q49" s="13"/>
      <c r="R49" s="17" t="str">
        <f t="shared" si="10"/>
        <v/>
      </c>
      <c r="S49" s="18" t="str">
        <f t="shared" si="11"/>
        <v/>
      </c>
      <c r="T49" s="10"/>
      <c r="U49" s="117"/>
      <c r="V49" s="118"/>
      <c r="X49" s="92"/>
      <c r="Y49" s="93"/>
      <c r="Z49" s="92"/>
      <c r="AA49" s="94"/>
      <c r="AB49" s="97" t="str">
        <f t="shared" si="7"/>
        <v/>
      </c>
      <c r="AC49" s="95"/>
      <c r="AD49" s="94"/>
      <c r="AE49" s="96"/>
      <c r="AF49" s="96"/>
      <c r="AG49" s="97" t="str">
        <f t="shared" si="12"/>
        <v/>
      </c>
      <c r="AH49" s="98"/>
      <c r="AI49" s="97" t="str">
        <f t="shared" si="13"/>
        <v/>
      </c>
      <c r="AJ49" s="99" t="str">
        <f t="shared" si="14"/>
        <v/>
      </c>
    </row>
    <row r="50" spans="1:36" ht="20.45" customHeight="1" x14ac:dyDescent="0.25">
      <c r="A50" s="10" t="s">
        <v>186</v>
      </c>
      <c r="B50" s="9"/>
      <c r="C50" s="9"/>
      <c r="D50" s="10"/>
      <c r="E50" s="9"/>
      <c r="F50" s="9"/>
      <c r="G50" s="10"/>
      <c r="H50" s="10"/>
      <c r="I50" s="10"/>
      <c r="J50" s="11"/>
      <c r="K50" s="16" t="str">
        <f t="shared" si="8"/>
        <v/>
      </c>
      <c r="L50" s="8"/>
      <c r="M50" s="11"/>
      <c r="N50" s="12"/>
      <c r="O50" s="12"/>
      <c r="P50" s="77" t="str">
        <f t="shared" si="9"/>
        <v/>
      </c>
      <c r="Q50" s="13"/>
      <c r="R50" s="17" t="str">
        <f t="shared" si="10"/>
        <v/>
      </c>
      <c r="S50" s="18" t="str">
        <f t="shared" si="11"/>
        <v/>
      </c>
      <c r="T50" s="10"/>
      <c r="U50" s="117"/>
      <c r="V50" s="118"/>
      <c r="X50" s="100"/>
      <c r="Y50" s="101"/>
      <c r="Z50" s="100"/>
      <c r="AA50" s="102"/>
      <c r="AB50" s="97" t="str">
        <f t="shared" si="7"/>
        <v/>
      </c>
      <c r="AC50" s="103"/>
      <c r="AD50" s="102"/>
      <c r="AE50" s="104"/>
      <c r="AF50" s="104"/>
      <c r="AG50" s="97" t="str">
        <f t="shared" si="12"/>
        <v/>
      </c>
      <c r="AH50" s="105"/>
      <c r="AI50" s="97" t="str">
        <f t="shared" si="13"/>
        <v/>
      </c>
      <c r="AJ50" s="99" t="str">
        <f t="shared" si="14"/>
        <v/>
      </c>
    </row>
    <row r="51" spans="1:36" ht="20.45" customHeight="1" x14ac:dyDescent="0.25">
      <c r="A51" s="10" t="s">
        <v>187</v>
      </c>
      <c r="B51" s="9"/>
      <c r="C51" s="9"/>
      <c r="D51" s="10"/>
      <c r="E51" s="9"/>
      <c r="F51" s="9"/>
      <c r="G51" s="10"/>
      <c r="H51" s="10"/>
      <c r="I51" s="10"/>
      <c r="J51" s="11"/>
      <c r="K51" s="16" t="str">
        <f t="shared" si="8"/>
        <v/>
      </c>
      <c r="L51" s="8"/>
      <c r="M51" s="11"/>
      <c r="N51" s="12"/>
      <c r="O51" s="12"/>
      <c r="P51" s="77" t="str">
        <f t="shared" si="9"/>
        <v/>
      </c>
      <c r="Q51" s="13"/>
      <c r="R51" s="17" t="str">
        <f t="shared" si="10"/>
        <v/>
      </c>
      <c r="S51" s="18" t="str">
        <f t="shared" si="11"/>
        <v/>
      </c>
      <c r="T51" s="10"/>
      <c r="U51" s="117"/>
      <c r="V51" s="118"/>
      <c r="X51" s="92"/>
      <c r="Y51" s="93"/>
      <c r="Z51" s="92"/>
      <c r="AA51" s="94"/>
      <c r="AB51" s="97" t="str">
        <f t="shared" si="7"/>
        <v/>
      </c>
      <c r="AC51" s="95"/>
      <c r="AD51" s="94"/>
      <c r="AE51" s="96"/>
      <c r="AF51" s="96"/>
      <c r="AG51" s="97" t="str">
        <f t="shared" si="12"/>
        <v/>
      </c>
      <c r="AH51" s="98"/>
      <c r="AI51" s="97" t="str">
        <f t="shared" si="13"/>
        <v/>
      </c>
      <c r="AJ51" s="99" t="str">
        <f t="shared" si="14"/>
        <v/>
      </c>
    </row>
    <row r="52" spans="1:36" ht="20.45" customHeight="1" x14ac:dyDescent="0.25">
      <c r="A52" s="10" t="s">
        <v>188</v>
      </c>
      <c r="B52" s="9"/>
      <c r="C52" s="9"/>
      <c r="D52" s="10"/>
      <c r="E52" s="9"/>
      <c r="F52" s="9"/>
      <c r="G52" s="10"/>
      <c r="H52" s="10"/>
      <c r="I52" s="10"/>
      <c r="J52" s="11"/>
      <c r="K52" s="16" t="str">
        <f t="shared" si="8"/>
        <v/>
      </c>
      <c r="L52" s="8"/>
      <c r="M52" s="11"/>
      <c r="N52" s="12"/>
      <c r="O52" s="12"/>
      <c r="P52" s="77" t="str">
        <f t="shared" si="9"/>
        <v/>
      </c>
      <c r="Q52" s="13"/>
      <c r="R52" s="17" t="str">
        <f t="shared" si="10"/>
        <v/>
      </c>
      <c r="S52" s="18" t="str">
        <f t="shared" si="11"/>
        <v/>
      </c>
      <c r="T52" s="10"/>
      <c r="U52" s="117"/>
      <c r="V52" s="118"/>
      <c r="X52" s="100"/>
      <c r="Y52" s="101"/>
      <c r="Z52" s="100"/>
      <c r="AA52" s="102"/>
      <c r="AB52" s="97" t="str">
        <f t="shared" si="7"/>
        <v/>
      </c>
      <c r="AC52" s="103"/>
      <c r="AD52" s="102"/>
      <c r="AE52" s="104"/>
      <c r="AF52" s="104"/>
      <c r="AG52" s="97" t="str">
        <f t="shared" si="12"/>
        <v/>
      </c>
      <c r="AH52" s="105"/>
      <c r="AI52" s="97" t="str">
        <f t="shared" si="13"/>
        <v/>
      </c>
      <c r="AJ52" s="99" t="str">
        <f t="shared" si="14"/>
        <v/>
      </c>
    </row>
    <row r="53" spans="1:36" ht="20.45" customHeight="1" x14ac:dyDescent="0.25">
      <c r="A53" s="10" t="s">
        <v>189</v>
      </c>
      <c r="B53" s="9"/>
      <c r="C53" s="9"/>
      <c r="D53" s="10"/>
      <c r="E53" s="9"/>
      <c r="F53" s="9"/>
      <c r="G53" s="10"/>
      <c r="H53" s="10"/>
      <c r="I53" s="10"/>
      <c r="J53" s="11"/>
      <c r="K53" s="16" t="str">
        <f t="shared" si="8"/>
        <v/>
      </c>
      <c r="L53" s="8"/>
      <c r="M53" s="11"/>
      <c r="N53" s="12"/>
      <c r="O53" s="12"/>
      <c r="P53" s="77" t="str">
        <f t="shared" si="9"/>
        <v/>
      </c>
      <c r="Q53" s="13"/>
      <c r="R53" s="17" t="str">
        <f t="shared" si="10"/>
        <v/>
      </c>
      <c r="S53" s="18" t="str">
        <f t="shared" si="11"/>
        <v/>
      </c>
      <c r="T53" s="10"/>
      <c r="U53" s="117"/>
      <c r="V53" s="118"/>
      <c r="X53" s="92"/>
      <c r="Y53" s="93"/>
      <c r="Z53" s="92"/>
      <c r="AA53" s="94"/>
      <c r="AB53" s="97" t="str">
        <f t="shared" si="7"/>
        <v/>
      </c>
      <c r="AC53" s="95"/>
      <c r="AD53" s="94"/>
      <c r="AE53" s="96"/>
      <c r="AF53" s="96"/>
      <c r="AG53" s="97" t="str">
        <f t="shared" si="12"/>
        <v/>
      </c>
      <c r="AH53" s="98"/>
      <c r="AI53" s="97" t="str">
        <f t="shared" si="13"/>
        <v/>
      </c>
      <c r="AJ53" s="99" t="str">
        <f t="shared" si="14"/>
        <v/>
      </c>
    </row>
    <row r="54" spans="1:36" ht="20.45" customHeight="1" x14ac:dyDescent="0.25">
      <c r="A54" s="10" t="s">
        <v>190</v>
      </c>
      <c r="B54" s="9"/>
      <c r="C54" s="9"/>
      <c r="D54" s="10"/>
      <c r="E54" s="9"/>
      <c r="F54" s="9"/>
      <c r="G54" s="10"/>
      <c r="H54" s="10"/>
      <c r="I54" s="10"/>
      <c r="J54" s="11"/>
      <c r="K54" s="16" t="str">
        <f t="shared" si="8"/>
        <v/>
      </c>
      <c r="L54" s="8"/>
      <c r="M54" s="11"/>
      <c r="N54" s="12"/>
      <c r="O54" s="12"/>
      <c r="P54" s="77" t="str">
        <f t="shared" si="9"/>
        <v/>
      </c>
      <c r="Q54" s="13"/>
      <c r="R54" s="17" t="str">
        <f t="shared" si="10"/>
        <v/>
      </c>
      <c r="S54" s="18" t="str">
        <f t="shared" si="11"/>
        <v/>
      </c>
      <c r="T54" s="10"/>
      <c r="U54" s="117"/>
      <c r="V54" s="118"/>
      <c r="X54" s="100"/>
      <c r="Y54" s="101"/>
      <c r="Z54" s="100"/>
      <c r="AA54" s="102"/>
      <c r="AB54" s="97" t="str">
        <f t="shared" si="7"/>
        <v/>
      </c>
      <c r="AC54" s="103"/>
      <c r="AD54" s="102"/>
      <c r="AE54" s="104"/>
      <c r="AF54" s="104"/>
      <c r="AG54" s="97" t="str">
        <f t="shared" si="12"/>
        <v/>
      </c>
      <c r="AH54" s="105"/>
      <c r="AI54" s="97" t="str">
        <f t="shared" si="13"/>
        <v/>
      </c>
      <c r="AJ54" s="99" t="str">
        <f t="shared" si="14"/>
        <v/>
      </c>
    </row>
    <row r="55" spans="1:36" ht="20.45" customHeight="1" x14ac:dyDescent="0.25">
      <c r="A55" s="10" t="s">
        <v>191</v>
      </c>
      <c r="B55" s="9"/>
      <c r="C55" s="9"/>
      <c r="D55" s="10"/>
      <c r="E55" s="9"/>
      <c r="F55" s="9"/>
      <c r="G55" s="10"/>
      <c r="H55" s="10"/>
      <c r="I55" s="10"/>
      <c r="J55" s="11"/>
      <c r="K55" s="16" t="str">
        <f t="shared" si="8"/>
        <v/>
      </c>
      <c r="L55" s="8"/>
      <c r="M55" s="11"/>
      <c r="N55" s="12"/>
      <c r="O55" s="12"/>
      <c r="P55" s="77" t="str">
        <f t="shared" si="9"/>
        <v/>
      </c>
      <c r="Q55" s="13"/>
      <c r="R55" s="17" t="str">
        <f t="shared" si="10"/>
        <v/>
      </c>
      <c r="S55" s="18" t="str">
        <f t="shared" si="11"/>
        <v/>
      </c>
      <c r="T55" s="10"/>
      <c r="U55" s="117"/>
      <c r="V55" s="118"/>
      <c r="X55" s="92"/>
      <c r="Y55" s="93"/>
      <c r="Z55" s="92"/>
      <c r="AA55" s="94"/>
      <c r="AB55" s="97" t="str">
        <f t="shared" si="7"/>
        <v/>
      </c>
      <c r="AC55" s="95"/>
      <c r="AD55" s="94"/>
      <c r="AE55" s="96"/>
      <c r="AF55" s="96"/>
      <c r="AG55" s="97" t="str">
        <f t="shared" si="12"/>
        <v/>
      </c>
      <c r="AH55" s="98"/>
      <c r="AI55" s="97" t="str">
        <f t="shared" si="13"/>
        <v/>
      </c>
      <c r="AJ55" s="99" t="str">
        <f t="shared" si="14"/>
        <v/>
      </c>
    </row>
    <row r="56" spans="1:36" ht="20.45" customHeight="1" x14ac:dyDescent="0.25">
      <c r="A56" s="10" t="s">
        <v>192</v>
      </c>
      <c r="B56" s="9"/>
      <c r="C56" s="9"/>
      <c r="D56" s="10"/>
      <c r="E56" s="9"/>
      <c r="F56" s="9"/>
      <c r="G56" s="10"/>
      <c r="H56" s="10"/>
      <c r="I56" s="10"/>
      <c r="J56" s="11"/>
      <c r="K56" s="16" t="str">
        <f t="shared" si="8"/>
        <v/>
      </c>
      <c r="L56" s="8"/>
      <c r="M56" s="11"/>
      <c r="N56" s="12"/>
      <c r="O56" s="12"/>
      <c r="P56" s="77" t="str">
        <f t="shared" si="9"/>
        <v/>
      </c>
      <c r="Q56" s="13"/>
      <c r="R56" s="17" t="str">
        <f t="shared" si="10"/>
        <v/>
      </c>
      <c r="S56" s="18" t="str">
        <f t="shared" si="11"/>
        <v/>
      </c>
      <c r="T56" s="10"/>
      <c r="U56" s="117"/>
      <c r="V56" s="118"/>
      <c r="X56" s="100"/>
      <c r="Y56" s="101"/>
      <c r="Z56" s="100"/>
      <c r="AA56" s="102"/>
      <c r="AB56" s="97" t="str">
        <f t="shared" si="7"/>
        <v/>
      </c>
      <c r="AC56" s="103"/>
      <c r="AD56" s="102"/>
      <c r="AE56" s="104"/>
      <c r="AF56" s="104"/>
      <c r="AG56" s="97" t="str">
        <f t="shared" si="12"/>
        <v/>
      </c>
      <c r="AH56" s="105"/>
      <c r="AI56" s="97" t="str">
        <f t="shared" si="13"/>
        <v/>
      </c>
      <c r="AJ56" s="99" t="str">
        <f t="shared" si="14"/>
        <v/>
      </c>
    </row>
    <row r="57" spans="1:36" ht="20.45" customHeight="1" x14ac:dyDescent="0.25">
      <c r="A57" s="10" t="s">
        <v>193</v>
      </c>
      <c r="B57" s="9"/>
      <c r="C57" s="9"/>
      <c r="D57" s="10"/>
      <c r="E57" s="9"/>
      <c r="F57" s="9"/>
      <c r="G57" s="10"/>
      <c r="H57" s="10"/>
      <c r="I57" s="10"/>
      <c r="J57" s="11"/>
      <c r="K57" s="16" t="str">
        <f t="shared" si="8"/>
        <v/>
      </c>
      <c r="L57" s="8"/>
      <c r="M57" s="11"/>
      <c r="N57" s="12"/>
      <c r="O57" s="12"/>
      <c r="P57" s="77" t="str">
        <f t="shared" si="9"/>
        <v/>
      </c>
      <c r="Q57" s="13"/>
      <c r="R57" s="17" t="str">
        <f t="shared" si="10"/>
        <v/>
      </c>
      <c r="S57" s="18" t="str">
        <f t="shared" si="11"/>
        <v/>
      </c>
      <c r="T57" s="10"/>
      <c r="U57" s="117"/>
      <c r="V57" s="118"/>
      <c r="X57" s="92"/>
      <c r="Y57" s="93"/>
      <c r="Z57" s="92"/>
      <c r="AA57" s="94"/>
      <c r="AB57" s="97" t="str">
        <f t="shared" si="7"/>
        <v/>
      </c>
      <c r="AC57" s="95"/>
      <c r="AD57" s="94"/>
      <c r="AE57" s="96"/>
      <c r="AF57" s="96"/>
      <c r="AG57" s="97" t="str">
        <f t="shared" si="12"/>
        <v/>
      </c>
      <c r="AH57" s="98"/>
      <c r="AI57" s="97" t="str">
        <f t="shared" si="13"/>
        <v/>
      </c>
      <c r="AJ57" s="99" t="str">
        <f t="shared" si="14"/>
        <v/>
      </c>
    </row>
    <row r="58" spans="1:36" ht="20.45" customHeight="1" x14ac:dyDescent="0.25">
      <c r="A58" s="10" t="s">
        <v>194</v>
      </c>
      <c r="B58" s="9"/>
      <c r="C58" s="9"/>
      <c r="D58" s="10"/>
      <c r="E58" s="9"/>
      <c r="F58" s="9"/>
      <c r="G58" s="10"/>
      <c r="H58" s="10"/>
      <c r="I58" s="10"/>
      <c r="J58" s="11"/>
      <c r="K58" s="16" t="str">
        <f t="shared" si="8"/>
        <v/>
      </c>
      <c r="L58" s="8"/>
      <c r="M58" s="11"/>
      <c r="N58" s="12"/>
      <c r="O58" s="12"/>
      <c r="P58" s="77" t="str">
        <f t="shared" si="9"/>
        <v/>
      </c>
      <c r="Q58" s="13"/>
      <c r="R58" s="17" t="str">
        <f t="shared" si="10"/>
        <v/>
      </c>
      <c r="S58" s="18" t="str">
        <f t="shared" si="11"/>
        <v/>
      </c>
      <c r="T58" s="10"/>
      <c r="U58" s="117"/>
      <c r="V58" s="118"/>
      <c r="X58" s="100"/>
      <c r="Y58" s="101"/>
      <c r="Z58" s="100"/>
      <c r="AA58" s="102"/>
      <c r="AB58" s="97" t="str">
        <f t="shared" si="7"/>
        <v/>
      </c>
      <c r="AC58" s="103"/>
      <c r="AD58" s="102"/>
      <c r="AE58" s="104"/>
      <c r="AF58" s="104"/>
      <c r="AG58" s="97" t="str">
        <f t="shared" si="12"/>
        <v/>
      </c>
      <c r="AH58" s="105"/>
      <c r="AI58" s="97" t="str">
        <f t="shared" si="13"/>
        <v/>
      </c>
      <c r="AJ58" s="99" t="str">
        <f t="shared" si="14"/>
        <v/>
      </c>
    </row>
    <row r="59" spans="1:36" ht="20.45" customHeight="1" x14ac:dyDescent="0.25">
      <c r="A59" s="10" t="s">
        <v>195</v>
      </c>
      <c r="B59" s="9"/>
      <c r="C59" s="9"/>
      <c r="D59" s="10"/>
      <c r="E59" s="9"/>
      <c r="F59" s="9"/>
      <c r="G59" s="10"/>
      <c r="H59" s="10"/>
      <c r="I59" s="10"/>
      <c r="J59" s="11"/>
      <c r="K59" s="16" t="str">
        <f t="shared" si="8"/>
        <v/>
      </c>
      <c r="L59" s="8"/>
      <c r="M59" s="11"/>
      <c r="N59" s="12"/>
      <c r="O59" s="12"/>
      <c r="P59" s="77" t="str">
        <f t="shared" si="9"/>
        <v/>
      </c>
      <c r="Q59" s="13"/>
      <c r="R59" s="17" t="str">
        <f t="shared" si="10"/>
        <v/>
      </c>
      <c r="S59" s="18" t="str">
        <f t="shared" si="11"/>
        <v/>
      </c>
      <c r="T59" s="10"/>
      <c r="U59" s="117"/>
      <c r="V59" s="118"/>
      <c r="X59" s="92"/>
      <c r="Y59" s="93"/>
      <c r="Z59" s="92"/>
      <c r="AA59" s="94"/>
      <c r="AB59" s="97" t="str">
        <f t="shared" si="7"/>
        <v/>
      </c>
      <c r="AC59" s="95"/>
      <c r="AD59" s="94"/>
      <c r="AE59" s="96"/>
      <c r="AF59" s="96"/>
      <c r="AG59" s="97" t="str">
        <f t="shared" si="12"/>
        <v/>
      </c>
      <c r="AH59" s="98"/>
      <c r="AI59" s="97" t="str">
        <f t="shared" si="13"/>
        <v/>
      </c>
      <c r="AJ59" s="99" t="str">
        <f t="shared" si="14"/>
        <v/>
      </c>
    </row>
    <row r="60" spans="1:36" ht="20.45" customHeight="1" x14ac:dyDescent="0.25">
      <c r="A60" s="10" t="s">
        <v>196</v>
      </c>
      <c r="B60" s="9"/>
      <c r="C60" s="9"/>
      <c r="D60" s="10"/>
      <c r="E60" s="9"/>
      <c r="F60" s="9"/>
      <c r="G60" s="10"/>
      <c r="H60" s="10"/>
      <c r="I60" s="10"/>
      <c r="J60" s="11"/>
      <c r="K60" s="16" t="str">
        <f t="shared" si="8"/>
        <v/>
      </c>
      <c r="L60" s="8"/>
      <c r="M60" s="11"/>
      <c r="N60" s="12"/>
      <c r="O60" s="12"/>
      <c r="P60" s="77" t="str">
        <f t="shared" si="9"/>
        <v/>
      </c>
      <c r="Q60" s="13"/>
      <c r="R60" s="17" t="str">
        <f t="shared" si="10"/>
        <v/>
      </c>
      <c r="S60" s="18" t="str">
        <f t="shared" si="11"/>
        <v/>
      </c>
      <c r="T60" s="10"/>
      <c r="U60" s="117"/>
      <c r="V60" s="118"/>
      <c r="X60" s="100"/>
      <c r="Y60" s="101"/>
      <c r="Z60" s="100"/>
      <c r="AA60" s="102"/>
      <c r="AB60" s="97" t="str">
        <f t="shared" si="7"/>
        <v/>
      </c>
      <c r="AC60" s="103"/>
      <c r="AD60" s="102"/>
      <c r="AE60" s="104"/>
      <c r="AF60" s="104"/>
      <c r="AG60" s="97" t="str">
        <f t="shared" si="12"/>
        <v/>
      </c>
      <c r="AH60" s="105"/>
      <c r="AI60" s="97" t="str">
        <f t="shared" si="13"/>
        <v/>
      </c>
      <c r="AJ60" s="99" t="str">
        <f t="shared" si="14"/>
        <v/>
      </c>
    </row>
    <row r="61" spans="1:36" ht="20.45" customHeight="1" x14ac:dyDescent="0.25">
      <c r="A61" s="10" t="s">
        <v>197</v>
      </c>
      <c r="B61" s="9"/>
      <c r="C61" s="9"/>
      <c r="D61" s="10"/>
      <c r="E61" s="9"/>
      <c r="F61" s="9"/>
      <c r="G61" s="10"/>
      <c r="H61" s="10"/>
      <c r="I61" s="10"/>
      <c r="J61" s="11"/>
      <c r="K61" s="16" t="str">
        <f t="shared" si="8"/>
        <v/>
      </c>
      <c r="L61" s="8"/>
      <c r="M61" s="11"/>
      <c r="N61" s="12"/>
      <c r="O61" s="12"/>
      <c r="P61" s="77" t="str">
        <f t="shared" si="9"/>
        <v/>
      </c>
      <c r="Q61" s="13"/>
      <c r="R61" s="17" t="str">
        <f t="shared" si="10"/>
        <v/>
      </c>
      <c r="S61" s="18" t="str">
        <f t="shared" si="11"/>
        <v/>
      </c>
      <c r="T61" s="10"/>
      <c r="U61" s="117"/>
      <c r="V61" s="118"/>
      <c r="X61" s="92"/>
      <c r="Y61" s="93"/>
      <c r="Z61" s="92"/>
      <c r="AA61" s="94"/>
      <c r="AB61" s="97" t="str">
        <f t="shared" si="7"/>
        <v/>
      </c>
      <c r="AC61" s="95"/>
      <c r="AD61" s="94"/>
      <c r="AE61" s="96"/>
      <c r="AF61" s="96"/>
      <c r="AG61" s="97" t="str">
        <f t="shared" si="12"/>
        <v/>
      </c>
      <c r="AH61" s="98"/>
      <c r="AI61" s="97" t="str">
        <f t="shared" si="13"/>
        <v/>
      </c>
      <c r="AJ61" s="99" t="str">
        <f t="shared" si="14"/>
        <v/>
      </c>
    </row>
    <row r="62" spans="1:36" ht="20.45" customHeight="1" x14ac:dyDescent="0.25">
      <c r="A62" s="10" t="s">
        <v>198</v>
      </c>
      <c r="B62" s="9"/>
      <c r="C62" s="9"/>
      <c r="D62" s="10"/>
      <c r="E62" s="9"/>
      <c r="F62" s="9"/>
      <c r="G62" s="10"/>
      <c r="H62" s="10"/>
      <c r="I62" s="10"/>
      <c r="J62" s="11"/>
      <c r="K62" s="16" t="str">
        <f t="shared" si="8"/>
        <v/>
      </c>
      <c r="L62" s="8"/>
      <c r="M62" s="11"/>
      <c r="N62" s="12"/>
      <c r="O62" s="12"/>
      <c r="P62" s="77" t="str">
        <f t="shared" si="9"/>
        <v/>
      </c>
      <c r="Q62" s="13"/>
      <c r="R62" s="17" t="str">
        <f t="shared" si="10"/>
        <v/>
      </c>
      <c r="S62" s="18" t="str">
        <f t="shared" si="11"/>
        <v/>
      </c>
      <c r="T62" s="10"/>
      <c r="U62" s="117"/>
      <c r="V62" s="118"/>
      <c r="X62" s="100"/>
      <c r="Y62" s="101"/>
      <c r="Z62" s="100"/>
      <c r="AA62" s="102"/>
      <c r="AB62" s="97" t="str">
        <f t="shared" si="7"/>
        <v/>
      </c>
      <c r="AC62" s="103"/>
      <c r="AD62" s="102"/>
      <c r="AE62" s="104"/>
      <c r="AF62" s="104"/>
      <c r="AG62" s="97" t="str">
        <f t="shared" si="12"/>
        <v/>
      </c>
      <c r="AH62" s="105"/>
      <c r="AI62" s="97" t="str">
        <f t="shared" si="13"/>
        <v/>
      </c>
      <c r="AJ62" s="99" t="str">
        <f t="shared" si="14"/>
        <v/>
      </c>
    </row>
    <row r="63" spans="1:36" ht="20.45" customHeight="1" x14ac:dyDescent="0.25">
      <c r="A63" s="10" t="s">
        <v>199</v>
      </c>
      <c r="B63" s="9"/>
      <c r="C63" s="9"/>
      <c r="D63" s="10"/>
      <c r="E63" s="9"/>
      <c r="F63" s="9"/>
      <c r="G63" s="10"/>
      <c r="H63" s="10"/>
      <c r="I63" s="10"/>
      <c r="J63" s="11"/>
      <c r="K63" s="16" t="str">
        <f t="shared" si="8"/>
        <v/>
      </c>
      <c r="L63" s="8"/>
      <c r="M63" s="11"/>
      <c r="N63" s="12"/>
      <c r="O63" s="12"/>
      <c r="P63" s="77" t="str">
        <f t="shared" si="9"/>
        <v/>
      </c>
      <c r="Q63" s="13"/>
      <c r="R63" s="17" t="str">
        <f t="shared" si="10"/>
        <v/>
      </c>
      <c r="S63" s="18" t="str">
        <f t="shared" si="11"/>
        <v/>
      </c>
      <c r="T63" s="10"/>
      <c r="U63" s="117"/>
      <c r="V63" s="118"/>
      <c r="X63" s="92"/>
      <c r="Y63" s="93"/>
      <c r="Z63" s="92"/>
      <c r="AA63" s="94"/>
      <c r="AB63" s="97" t="str">
        <f t="shared" si="7"/>
        <v/>
      </c>
      <c r="AC63" s="95"/>
      <c r="AD63" s="94"/>
      <c r="AE63" s="96"/>
      <c r="AF63" s="96"/>
      <c r="AG63" s="97" t="str">
        <f t="shared" si="12"/>
        <v/>
      </c>
      <c r="AH63" s="98"/>
      <c r="AI63" s="97" t="str">
        <f t="shared" si="13"/>
        <v/>
      </c>
      <c r="AJ63" s="99" t="str">
        <f t="shared" si="14"/>
        <v/>
      </c>
    </row>
    <row r="64" spans="1:36" ht="20.45" customHeight="1" x14ac:dyDescent="0.25">
      <c r="A64" s="10" t="s">
        <v>200</v>
      </c>
      <c r="B64" s="9"/>
      <c r="C64" s="9"/>
      <c r="D64" s="10"/>
      <c r="E64" s="9"/>
      <c r="F64" s="9"/>
      <c r="G64" s="10"/>
      <c r="H64" s="10"/>
      <c r="I64" s="10"/>
      <c r="J64" s="11"/>
      <c r="K64" s="16" t="str">
        <f t="shared" si="8"/>
        <v/>
      </c>
      <c r="L64" s="8"/>
      <c r="M64" s="11"/>
      <c r="N64" s="12"/>
      <c r="O64" s="12"/>
      <c r="P64" s="77" t="str">
        <f t="shared" si="9"/>
        <v/>
      </c>
      <c r="Q64" s="13"/>
      <c r="R64" s="17" t="str">
        <f t="shared" si="10"/>
        <v/>
      </c>
      <c r="S64" s="18" t="str">
        <f t="shared" si="11"/>
        <v/>
      </c>
      <c r="T64" s="10"/>
      <c r="U64" s="117"/>
      <c r="V64" s="118"/>
      <c r="X64" s="100"/>
      <c r="Y64" s="101"/>
      <c r="Z64" s="100"/>
      <c r="AA64" s="102"/>
      <c r="AB64" s="97" t="str">
        <f t="shared" si="7"/>
        <v/>
      </c>
      <c r="AC64" s="103"/>
      <c r="AD64" s="102"/>
      <c r="AE64" s="104"/>
      <c r="AF64" s="104"/>
      <c r="AG64" s="97" t="str">
        <f t="shared" si="12"/>
        <v/>
      </c>
      <c r="AH64" s="105"/>
      <c r="AI64" s="97" t="str">
        <f t="shared" si="13"/>
        <v/>
      </c>
      <c r="AJ64" s="99" t="str">
        <f t="shared" si="14"/>
        <v/>
      </c>
    </row>
    <row r="65" spans="1:36" ht="20.45" customHeight="1" x14ac:dyDescent="0.25">
      <c r="A65" s="10" t="s">
        <v>201</v>
      </c>
      <c r="B65" s="9"/>
      <c r="C65" s="9"/>
      <c r="D65" s="10"/>
      <c r="E65" s="9"/>
      <c r="F65" s="9"/>
      <c r="G65" s="10"/>
      <c r="H65" s="10"/>
      <c r="I65" s="10"/>
      <c r="J65" s="11"/>
      <c r="K65" s="16" t="str">
        <f t="shared" si="8"/>
        <v/>
      </c>
      <c r="L65" s="8"/>
      <c r="M65" s="11"/>
      <c r="N65" s="12"/>
      <c r="O65" s="12"/>
      <c r="P65" s="77" t="str">
        <f t="shared" si="9"/>
        <v/>
      </c>
      <c r="Q65" s="13"/>
      <c r="R65" s="17" t="str">
        <f t="shared" si="10"/>
        <v/>
      </c>
      <c r="S65" s="18" t="str">
        <f t="shared" si="11"/>
        <v/>
      </c>
      <c r="T65" s="10"/>
      <c r="U65" s="117"/>
      <c r="V65" s="118"/>
      <c r="X65" s="92"/>
      <c r="Y65" s="93"/>
      <c r="Z65" s="92"/>
      <c r="AA65" s="94"/>
      <c r="AB65" s="97" t="str">
        <f t="shared" si="7"/>
        <v/>
      </c>
      <c r="AC65" s="95"/>
      <c r="AD65" s="94"/>
      <c r="AE65" s="96"/>
      <c r="AF65" s="96"/>
      <c r="AG65" s="97" t="str">
        <f t="shared" si="12"/>
        <v/>
      </c>
      <c r="AH65" s="98"/>
      <c r="AI65" s="97" t="str">
        <f t="shared" si="13"/>
        <v/>
      </c>
      <c r="AJ65" s="99" t="str">
        <f t="shared" si="14"/>
        <v/>
      </c>
    </row>
    <row r="66" spans="1:36" ht="20.45" customHeight="1" x14ac:dyDescent="0.25">
      <c r="A66" s="10" t="s">
        <v>202</v>
      </c>
      <c r="B66" s="9"/>
      <c r="C66" s="9"/>
      <c r="D66" s="10"/>
      <c r="E66" s="9"/>
      <c r="F66" s="9"/>
      <c r="G66" s="10"/>
      <c r="H66" s="10"/>
      <c r="I66" s="10"/>
      <c r="J66" s="11"/>
      <c r="K66" s="16" t="str">
        <f t="shared" si="8"/>
        <v/>
      </c>
      <c r="L66" s="8"/>
      <c r="M66" s="11"/>
      <c r="N66" s="12"/>
      <c r="O66" s="12"/>
      <c r="P66" s="77" t="str">
        <f t="shared" si="9"/>
        <v/>
      </c>
      <c r="Q66" s="13"/>
      <c r="R66" s="17" t="str">
        <f t="shared" si="10"/>
        <v/>
      </c>
      <c r="S66" s="18" t="str">
        <f t="shared" si="11"/>
        <v/>
      </c>
      <c r="T66" s="10"/>
      <c r="U66" s="117"/>
      <c r="V66" s="118"/>
      <c r="X66" s="100"/>
      <c r="Y66" s="101"/>
      <c r="Z66" s="100"/>
      <c r="AA66" s="102"/>
      <c r="AB66" s="97" t="str">
        <f t="shared" si="7"/>
        <v/>
      </c>
      <c r="AC66" s="103"/>
      <c r="AD66" s="102"/>
      <c r="AE66" s="104"/>
      <c r="AF66" s="104"/>
      <c r="AG66" s="97" t="str">
        <f t="shared" si="12"/>
        <v/>
      </c>
      <c r="AH66" s="105"/>
      <c r="AI66" s="97" t="str">
        <f t="shared" si="13"/>
        <v/>
      </c>
      <c r="AJ66" s="99" t="str">
        <f t="shared" si="14"/>
        <v/>
      </c>
    </row>
    <row r="67" spans="1:36" ht="20.45" customHeight="1" x14ac:dyDescent="0.25">
      <c r="A67" s="10" t="s">
        <v>203</v>
      </c>
      <c r="B67" s="9"/>
      <c r="C67" s="9"/>
      <c r="D67" s="10"/>
      <c r="E67" s="9"/>
      <c r="F67" s="9"/>
      <c r="G67" s="10"/>
      <c r="H67" s="10"/>
      <c r="I67" s="10"/>
      <c r="J67" s="11"/>
      <c r="K67" s="16" t="str">
        <f t="shared" si="8"/>
        <v/>
      </c>
      <c r="L67" s="8"/>
      <c r="M67" s="11"/>
      <c r="N67" s="12"/>
      <c r="O67" s="12"/>
      <c r="P67" s="77" t="str">
        <f t="shared" si="9"/>
        <v/>
      </c>
      <c r="Q67" s="13"/>
      <c r="R67" s="17" t="str">
        <f t="shared" si="10"/>
        <v/>
      </c>
      <c r="S67" s="18" t="str">
        <f t="shared" si="11"/>
        <v/>
      </c>
      <c r="T67" s="10"/>
      <c r="U67" s="117"/>
      <c r="V67" s="118"/>
      <c r="X67" s="92"/>
      <c r="Y67" s="93"/>
      <c r="Z67" s="92"/>
      <c r="AA67" s="94"/>
      <c r="AB67" s="97" t="str">
        <f t="shared" si="7"/>
        <v/>
      </c>
      <c r="AC67" s="95"/>
      <c r="AD67" s="94"/>
      <c r="AE67" s="96"/>
      <c r="AF67" s="96"/>
      <c r="AG67" s="97" t="str">
        <f t="shared" si="12"/>
        <v/>
      </c>
      <c r="AH67" s="98"/>
      <c r="AI67" s="97" t="str">
        <f t="shared" si="13"/>
        <v/>
      </c>
      <c r="AJ67" s="99" t="str">
        <f t="shared" si="14"/>
        <v/>
      </c>
    </row>
    <row r="68" spans="1:36" ht="20.45" customHeight="1" x14ac:dyDescent="0.25">
      <c r="A68" s="10" t="s">
        <v>204</v>
      </c>
      <c r="B68" s="9"/>
      <c r="C68" s="9"/>
      <c r="D68" s="10"/>
      <c r="E68" s="9"/>
      <c r="F68" s="9"/>
      <c r="G68" s="10"/>
      <c r="H68" s="10"/>
      <c r="I68" s="10"/>
      <c r="J68" s="11"/>
      <c r="K68" s="16" t="str">
        <f t="shared" si="8"/>
        <v/>
      </c>
      <c r="L68" s="8"/>
      <c r="M68" s="11"/>
      <c r="N68" s="12"/>
      <c r="O68" s="12"/>
      <c r="P68" s="77" t="str">
        <f t="shared" si="9"/>
        <v/>
      </c>
      <c r="Q68" s="13"/>
      <c r="R68" s="17" t="str">
        <f t="shared" si="10"/>
        <v/>
      </c>
      <c r="S68" s="18" t="str">
        <f t="shared" si="11"/>
        <v/>
      </c>
      <c r="T68" s="10"/>
      <c r="U68" s="117"/>
      <c r="V68" s="118"/>
      <c r="X68" s="100"/>
      <c r="Y68" s="101"/>
      <c r="Z68" s="100"/>
      <c r="AA68" s="102"/>
      <c r="AB68" s="97" t="str">
        <f t="shared" si="7"/>
        <v/>
      </c>
      <c r="AC68" s="103"/>
      <c r="AD68" s="102"/>
      <c r="AE68" s="104"/>
      <c r="AF68" s="104"/>
      <c r="AG68" s="97" t="str">
        <f t="shared" si="12"/>
        <v/>
      </c>
      <c r="AH68" s="105"/>
      <c r="AI68" s="97" t="str">
        <f t="shared" si="13"/>
        <v/>
      </c>
      <c r="AJ68" s="99" t="str">
        <f t="shared" si="14"/>
        <v/>
      </c>
    </row>
    <row r="69" spans="1:36" ht="20.45" customHeight="1" x14ac:dyDescent="0.25">
      <c r="A69" s="10" t="s">
        <v>205</v>
      </c>
      <c r="B69" s="9"/>
      <c r="C69" s="9"/>
      <c r="D69" s="10"/>
      <c r="E69" s="9"/>
      <c r="F69" s="9"/>
      <c r="G69" s="10"/>
      <c r="H69" s="10"/>
      <c r="I69" s="10"/>
      <c r="J69" s="11"/>
      <c r="K69" s="16" t="str">
        <f t="shared" si="8"/>
        <v/>
      </c>
      <c r="L69" s="8"/>
      <c r="M69" s="11"/>
      <c r="N69" s="12"/>
      <c r="O69" s="12"/>
      <c r="P69" s="77" t="str">
        <f t="shared" si="9"/>
        <v/>
      </c>
      <c r="Q69" s="13"/>
      <c r="R69" s="17" t="str">
        <f t="shared" si="10"/>
        <v/>
      </c>
      <c r="S69" s="18" t="str">
        <f t="shared" si="11"/>
        <v/>
      </c>
      <c r="T69" s="10"/>
      <c r="U69" s="117"/>
      <c r="V69" s="118"/>
      <c r="X69" s="92"/>
      <c r="Y69" s="93"/>
      <c r="Z69" s="92"/>
      <c r="AA69" s="94"/>
      <c r="AB69" s="97" t="str">
        <f t="shared" si="7"/>
        <v/>
      </c>
      <c r="AC69" s="95"/>
      <c r="AD69" s="94"/>
      <c r="AE69" s="96"/>
      <c r="AF69" s="96"/>
      <c r="AG69" s="97" t="str">
        <f t="shared" si="12"/>
        <v/>
      </c>
      <c r="AH69" s="98"/>
      <c r="AI69" s="97" t="str">
        <f t="shared" si="13"/>
        <v/>
      </c>
      <c r="AJ69" s="99" t="str">
        <f t="shared" si="14"/>
        <v/>
      </c>
    </row>
    <row r="70" spans="1:36" ht="20.45" customHeight="1" x14ac:dyDescent="0.25">
      <c r="A70" s="10" t="s">
        <v>206</v>
      </c>
      <c r="B70" s="9"/>
      <c r="C70" s="9"/>
      <c r="D70" s="10"/>
      <c r="E70" s="9"/>
      <c r="F70" s="9"/>
      <c r="G70" s="10"/>
      <c r="H70" s="10"/>
      <c r="I70" s="10"/>
      <c r="J70" s="11"/>
      <c r="K70" s="16" t="str">
        <f t="shared" si="8"/>
        <v/>
      </c>
      <c r="L70" s="8"/>
      <c r="M70" s="11"/>
      <c r="N70" s="12"/>
      <c r="O70" s="12"/>
      <c r="P70" s="77" t="str">
        <f t="shared" si="9"/>
        <v/>
      </c>
      <c r="Q70" s="13"/>
      <c r="R70" s="17" t="str">
        <f t="shared" si="10"/>
        <v/>
      </c>
      <c r="S70" s="18" t="str">
        <f t="shared" si="11"/>
        <v/>
      </c>
      <c r="T70" s="10"/>
      <c r="U70" s="117"/>
      <c r="V70" s="118"/>
      <c r="X70" s="100"/>
      <c r="Y70" s="101"/>
      <c r="Z70" s="100"/>
      <c r="AA70" s="102"/>
      <c r="AB70" s="97" t="str">
        <f t="shared" si="7"/>
        <v/>
      </c>
      <c r="AC70" s="103"/>
      <c r="AD70" s="102"/>
      <c r="AE70" s="104"/>
      <c r="AF70" s="104"/>
      <c r="AG70" s="97" t="str">
        <f t="shared" si="12"/>
        <v/>
      </c>
      <c r="AH70" s="105"/>
      <c r="AI70" s="97" t="str">
        <f t="shared" si="13"/>
        <v/>
      </c>
      <c r="AJ70" s="99" t="str">
        <f t="shared" si="14"/>
        <v/>
      </c>
    </row>
    <row r="71" spans="1:36" ht="20.45" customHeight="1" x14ac:dyDescent="0.25">
      <c r="A71" s="10" t="s">
        <v>207</v>
      </c>
      <c r="B71" s="9"/>
      <c r="C71" s="9"/>
      <c r="D71" s="10"/>
      <c r="E71" s="9"/>
      <c r="F71" s="9"/>
      <c r="G71" s="10"/>
      <c r="H71" s="10"/>
      <c r="I71" s="10"/>
      <c r="J71" s="11"/>
      <c r="K71" s="16" t="str">
        <f t="shared" si="8"/>
        <v/>
      </c>
      <c r="L71" s="8"/>
      <c r="M71" s="11"/>
      <c r="N71" s="12"/>
      <c r="O71" s="12"/>
      <c r="P71" s="77" t="str">
        <f t="shared" si="9"/>
        <v/>
      </c>
      <c r="Q71" s="13"/>
      <c r="R71" s="17" t="str">
        <f t="shared" si="10"/>
        <v/>
      </c>
      <c r="S71" s="18" t="str">
        <f t="shared" si="11"/>
        <v/>
      </c>
      <c r="T71" s="10"/>
      <c r="U71" s="117"/>
      <c r="V71" s="118"/>
      <c r="X71" s="92"/>
      <c r="Y71" s="93"/>
      <c r="Z71" s="92"/>
      <c r="AA71" s="94"/>
      <c r="AB71" s="97" t="str">
        <f t="shared" si="7"/>
        <v/>
      </c>
      <c r="AC71" s="95"/>
      <c r="AD71" s="94"/>
      <c r="AE71" s="96"/>
      <c r="AF71" s="96"/>
      <c r="AG71" s="97" t="str">
        <f t="shared" si="12"/>
        <v/>
      </c>
      <c r="AH71" s="98"/>
      <c r="AI71" s="97" t="str">
        <f t="shared" si="13"/>
        <v/>
      </c>
      <c r="AJ71" s="99" t="str">
        <f t="shared" si="14"/>
        <v/>
      </c>
    </row>
    <row r="72" spans="1:36" ht="20.45" customHeight="1" x14ac:dyDescent="0.25">
      <c r="A72" s="10" t="s">
        <v>208</v>
      </c>
      <c r="B72" s="9"/>
      <c r="C72" s="9"/>
      <c r="D72" s="10"/>
      <c r="E72" s="9"/>
      <c r="F72" s="9"/>
      <c r="G72" s="10"/>
      <c r="H72" s="10"/>
      <c r="I72" s="10"/>
      <c r="J72" s="11"/>
      <c r="K72" s="16" t="str">
        <f t="shared" si="8"/>
        <v/>
      </c>
      <c r="L72" s="8"/>
      <c r="M72" s="11"/>
      <c r="N72" s="12"/>
      <c r="O72" s="12"/>
      <c r="P72" s="77" t="str">
        <f t="shared" si="9"/>
        <v/>
      </c>
      <c r="Q72" s="13"/>
      <c r="R72" s="17" t="str">
        <f t="shared" si="10"/>
        <v/>
      </c>
      <c r="S72" s="18" t="str">
        <f t="shared" si="11"/>
        <v/>
      </c>
      <c r="T72" s="10"/>
      <c r="U72" s="117"/>
      <c r="V72" s="118"/>
      <c r="X72" s="100"/>
      <c r="Y72" s="101"/>
      <c r="Z72" s="100"/>
      <c r="AA72" s="102"/>
      <c r="AB72" s="97" t="str">
        <f t="shared" si="7"/>
        <v/>
      </c>
      <c r="AC72" s="103"/>
      <c r="AD72" s="102"/>
      <c r="AE72" s="104"/>
      <c r="AF72" s="104"/>
      <c r="AG72" s="97" t="str">
        <f t="shared" si="12"/>
        <v/>
      </c>
      <c r="AH72" s="105"/>
      <c r="AI72" s="97" t="str">
        <f t="shared" si="13"/>
        <v/>
      </c>
      <c r="AJ72" s="99" t="str">
        <f t="shared" si="14"/>
        <v/>
      </c>
    </row>
    <row r="73" spans="1:36" ht="20.45" customHeight="1" x14ac:dyDescent="0.25">
      <c r="A73" s="10" t="s">
        <v>209</v>
      </c>
      <c r="B73" s="9"/>
      <c r="C73" s="9"/>
      <c r="D73" s="10"/>
      <c r="E73" s="9"/>
      <c r="F73" s="9"/>
      <c r="G73" s="10"/>
      <c r="H73" s="10"/>
      <c r="I73" s="10"/>
      <c r="J73" s="11"/>
      <c r="K73" s="16" t="str">
        <f t="shared" ref="K73:K104" si="15">IF(I73="","",IFERROR(I73*1.2%,0))</f>
        <v/>
      </c>
      <c r="L73" s="8"/>
      <c r="M73" s="11"/>
      <c r="N73" s="12"/>
      <c r="O73" s="12"/>
      <c r="P73" s="77" t="str">
        <f t="shared" ref="P73:P104" si="16">IF(AND(L73="",J73="",M73="",N73="",O73="",H73=""),"",IF(OR(L73="nee",J73="",M73="",N73="",O73=""),0,((DATEDIF(N73,O73+1,"m")*H73/12+DATEDIF(N73,O73+1,"md")*H73/365)*J73*M73)))</f>
        <v/>
      </c>
      <c r="Q73" s="13"/>
      <c r="R73" s="17" t="str">
        <f t="shared" ref="R73:R104" si="17">IF(AND(P73="",Q73=""),"",P73+Q73)</f>
        <v/>
      </c>
      <c r="S73" s="18" t="str">
        <f t="shared" ref="S73:S104" si="18">IF(OR(K73="",R73=""),"",ROUND(K73*R73,2))</f>
        <v/>
      </c>
      <c r="T73" s="10"/>
      <c r="U73" s="117"/>
      <c r="V73" s="118"/>
      <c r="X73" s="92"/>
      <c r="Y73" s="93"/>
      <c r="Z73" s="92"/>
      <c r="AA73" s="94"/>
      <c r="AB73" s="97" t="str">
        <f t="shared" si="7"/>
        <v/>
      </c>
      <c r="AC73" s="95"/>
      <c r="AD73" s="94"/>
      <c r="AE73" s="96"/>
      <c r="AF73" s="96"/>
      <c r="AG73" s="97" t="str">
        <f t="shared" ref="AG73:AG104" si="19">IF(AND(AC73="",AA73="",AD73="",AE73="",AF73="",Y73=""),"",IF(OR(AC73="nee",AA73="",AD73="",AE73="",AF73=""),0,((DATEDIF(AE73,AF73+1,"m")*Y73/12+DATEDIF(AE73,AF73+1,"md")*Y73/365)*AA73*AD73)))</f>
        <v/>
      </c>
      <c r="AH73" s="98"/>
      <c r="AI73" s="97" t="str">
        <f t="shared" ref="AI73:AI104" si="20">IF(AND(AG73="",AH73=""),"",AG73+AH73)</f>
        <v/>
      </c>
      <c r="AJ73" s="99" t="str">
        <f t="shared" ref="AJ73:AJ104" si="21">IF(OR(AB73="",AI73=""),"",AB73*AI73)</f>
        <v/>
      </c>
    </row>
    <row r="74" spans="1:36" ht="20.45" customHeight="1" x14ac:dyDescent="0.25">
      <c r="A74" s="10" t="s">
        <v>210</v>
      </c>
      <c r="B74" s="9"/>
      <c r="C74" s="9"/>
      <c r="D74" s="10"/>
      <c r="E74" s="9"/>
      <c r="F74" s="9"/>
      <c r="G74" s="10"/>
      <c r="H74" s="10"/>
      <c r="I74" s="10"/>
      <c r="J74" s="11"/>
      <c r="K74" s="16" t="str">
        <f t="shared" si="15"/>
        <v/>
      </c>
      <c r="L74" s="8"/>
      <c r="M74" s="11"/>
      <c r="N74" s="12"/>
      <c r="O74" s="12"/>
      <c r="P74" s="77" t="str">
        <f t="shared" si="16"/>
        <v/>
      </c>
      <c r="Q74" s="13"/>
      <c r="R74" s="17" t="str">
        <f t="shared" si="17"/>
        <v/>
      </c>
      <c r="S74" s="18" t="str">
        <f t="shared" si="18"/>
        <v/>
      </c>
      <c r="T74" s="10"/>
      <c r="U74" s="117"/>
      <c r="V74" s="118"/>
      <c r="X74" s="100"/>
      <c r="Y74" s="101"/>
      <c r="Z74" s="100"/>
      <c r="AA74" s="102"/>
      <c r="AB74" s="97" t="str">
        <f t="shared" ref="AB74:AB137" si="22">IF(Z74="","",IFERROR(Z74*1.2%,0))</f>
        <v/>
      </c>
      <c r="AC74" s="103"/>
      <c r="AD74" s="102"/>
      <c r="AE74" s="104"/>
      <c r="AF74" s="104"/>
      <c r="AG74" s="97" t="str">
        <f t="shared" si="19"/>
        <v/>
      </c>
      <c r="AH74" s="105"/>
      <c r="AI74" s="97" t="str">
        <f t="shared" si="20"/>
        <v/>
      </c>
      <c r="AJ74" s="99" t="str">
        <f t="shared" si="21"/>
        <v/>
      </c>
    </row>
    <row r="75" spans="1:36" ht="20.45" customHeight="1" x14ac:dyDescent="0.25">
      <c r="A75" s="10" t="s">
        <v>211</v>
      </c>
      <c r="B75" s="9"/>
      <c r="C75" s="9"/>
      <c r="D75" s="10"/>
      <c r="E75" s="9"/>
      <c r="F75" s="9"/>
      <c r="G75" s="10"/>
      <c r="H75" s="10"/>
      <c r="I75" s="10"/>
      <c r="J75" s="11"/>
      <c r="K75" s="16" t="str">
        <f t="shared" si="15"/>
        <v/>
      </c>
      <c r="L75" s="8"/>
      <c r="M75" s="11"/>
      <c r="N75" s="12"/>
      <c r="O75" s="12"/>
      <c r="P75" s="77" t="str">
        <f t="shared" si="16"/>
        <v/>
      </c>
      <c r="Q75" s="13"/>
      <c r="R75" s="17" t="str">
        <f t="shared" si="17"/>
        <v/>
      </c>
      <c r="S75" s="18" t="str">
        <f t="shared" si="18"/>
        <v/>
      </c>
      <c r="T75" s="10"/>
      <c r="U75" s="117"/>
      <c r="V75" s="118"/>
      <c r="X75" s="92"/>
      <c r="Y75" s="93"/>
      <c r="Z75" s="92"/>
      <c r="AA75" s="94"/>
      <c r="AB75" s="97" t="str">
        <f t="shared" si="22"/>
        <v/>
      </c>
      <c r="AC75" s="95"/>
      <c r="AD75" s="94"/>
      <c r="AE75" s="96"/>
      <c r="AF75" s="96"/>
      <c r="AG75" s="97" t="str">
        <f t="shared" si="19"/>
        <v/>
      </c>
      <c r="AH75" s="98"/>
      <c r="AI75" s="97" t="str">
        <f t="shared" si="20"/>
        <v/>
      </c>
      <c r="AJ75" s="99" t="str">
        <f t="shared" si="21"/>
        <v/>
      </c>
    </row>
    <row r="76" spans="1:36" ht="20.45" customHeight="1" x14ac:dyDescent="0.25">
      <c r="A76" s="10" t="s">
        <v>212</v>
      </c>
      <c r="B76" s="9"/>
      <c r="C76" s="9"/>
      <c r="D76" s="10"/>
      <c r="E76" s="9"/>
      <c r="F76" s="9"/>
      <c r="G76" s="10"/>
      <c r="H76" s="10"/>
      <c r="I76" s="10"/>
      <c r="J76" s="11"/>
      <c r="K76" s="16" t="str">
        <f t="shared" si="15"/>
        <v/>
      </c>
      <c r="L76" s="8"/>
      <c r="M76" s="11"/>
      <c r="N76" s="12"/>
      <c r="O76" s="12"/>
      <c r="P76" s="77" t="str">
        <f t="shared" si="16"/>
        <v/>
      </c>
      <c r="Q76" s="13"/>
      <c r="R76" s="17" t="str">
        <f t="shared" si="17"/>
        <v/>
      </c>
      <c r="S76" s="18" t="str">
        <f t="shared" si="18"/>
        <v/>
      </c>
      <c r="T76" s="10"/>
      <c r="U76" s="117"/>
      <c r="V76" s="118"/>
      <c r="X76" s="100"/>
      <c r="Y76" s="101"/>
      <c r="Z76" s="100"/>
      <c r="AA76" s="102"/>
      <c r="AB76" s="97" t="str">
        <f t="shared" si="22"/>
        <v/>
      </c>
      <c r="AC76" s="103"/>
      <c r="AD76" s="102"/>
      <c r="AE76" s="104"/>
      <c r="AF76" s="104"/>
      <c r="AG76" s="97" t="str">
        <f t="shared" si="19"/>
        <v/>
      </c>
      <c r="AH76" s="105"/>
      <c r="AI76" s="97" t="str">
        <f t="shared" si="20"/>
        <v/>
      </c>
      <c r="AJ76" s="99" t="str">
        <f t="shared" si="21"/>
        <v/>
      </c>
    </row>
    <row r="77" spans="1:36" ht="20.45" customHeight="1" x14ac:dyDescent="0.25">
      <c r="A77" s="10" t="s">
        <v>213</v>
      </c>
      <c r="B77" s="9"/>
      <c r="C77" s="9"/>
      <c r="D77" s="10"/>
      <c r="E77" s="9"/>
      <c r="F77" s="9"/>
      <c r="G77" s="10"/>
      <c r="H77" s="10"/>
      <c r="I77" s="10"/>
      <c r="J77" s="11"/>
      <c r="K77" s="16" t="str">
        <f t="shared" si="15"/>
        <v/>
      </c>
      <c r="L77" s="8"/>
      <c r="M77" s="11"/>
      <c r="N77" s="12"/>
      <c r="O77" s="12"/>
      <c r="P77" s="77" t="str">
        <f t="shared" si="16"/>
        <v/>
      </c>
      <c r="Q77" s="13"/>
      <c r="R77" s="17" t="str">
        <f t="shared" si="17"/>
        <v/>
      </c>
      <c r="S77" s="18" t="str">
        <f t="shared" si="18"/>
        <v/>
      </c>
      <c r="T77" s="10"/>
      <c r="U77" s="117"/>
      <c r="V77" s="118"/>
      <c r="X77" s="92"/>
      <c r="Y77" s="93"/>
      <c r="Z77" s="92"/>
      <c r="AA77" s="94"/>
      <c r="AB77" s="97" t="str">
        <f t="shared" si="22"/>
        <v/>
      </c>
      <c r="AC77" s="95"/>
      <c r="AD77" s="94"/>
      <c r="AE77" s="96"/>
      <c r="AF77" s="96"/>
      <c r="AG77" s="97" t="str">
        <f t="shared" si="19"/>
        <v/>
      </c>
      <c r="AH77" s="98"/>
      <c r="AI77" s="97" t="str">
        <f t="shared" si="20"/>
        <v/>
      </c>
      <c r="AJ77" s="99" t="str">
        <f t="shared" si="21"/>
        <v/>
      </c>
    </row>
    <row r="78" spans="1:36" ht="20.45" customHeight="1" x14ac:dyDescent="0.25">
      <c r="A78" s="10" t="s">
        <v>214</v>
      </c>
      <c r="B78" s="9"/>
      <c r="C78" s="9"/>
      <c r="D78" s="10"/>
      <c r="E78" s="9"/>
      <c r="F78" s="9"/>
      <c r="G78" s="10"/>
      <c r="H78" s="10"/>
      <c r="I78" s="10"/>
      <c r="J78" s="11"/>
      <c r="K78" s="16" t="str">
        <f t="shared" si="15"/>
        <v/>
      </c>
      <c r="L78" s="8"/>
      <c r="M78" s="11"/>
      <c r="N78" s="12"/>
      <c r="O78" s="12"/>
      <c r="P78" s="77" t="str">
        <f t="shared" si="16"/>
        <v/>
      </c>
      <c r="Q78" s="13"/>
      <c r="R78" s="17" t="str">
        <f t="shared" si="17"/>
        <v/>
      </c>
      <c r="S78" s="18" t="str">
        <f t="shared" si="18"/>
        <v/>
      </c>
      <c r="T78" s="10"/>
      <c r="U78" s="117"/>
      <c r="V78" s="118"/>
      <c r="X78" s="100"/>
      <c r="Y78" s="101"/>
      <c r="Z78" s="100"/>
      <c r="AA78" s="102"/>
      <c r="AB78" s="97" t="str">
        <f t="shared" si="22"/>
        <v/>
      </c>
      <c r="AC78" s="103"/>
      <c r="AD78" s="102"/>
      <c r="AE78" s="104"/>
      <c r="AF78" s="104"/>
      <c r="AG78" s="97" t="str">
        <f t="shared" si="19"/>
        <v/>
      </c>
      <c r="AH78" s="105"/>
      <c r="AI78" s="97" t="str">
        <f t="shared" si="20"/>
        <v/>
      </c>
      <c r="AJ78" s="99" t="str">
        <f t="shared" si="21"/>
        <v/>
      </c>
    </row>
    <row r="79" spans="1:36" ht="20.45" customHeight="1" x14ac:dyDescent="0.25">
      <c r="A79" s="10" t="s">
        <v>215</v>
      </c>
      <c r="B79" s="9"/>
      <c r="C79" s="9"/>
      <c r="D79" s="10"/>
      <c r="E79" s="9"/>
      <c r="F79" s="9"/>
      <c r="G79" s="10"/>
      <c r="H79" s="10"/>
      <c r="I79" s="10"/>
      <c r="J79" s="11"/>
      <c r="K79" s="16" t="str">
        <f t="shared" si="15"/>
        <v/>
      </c>
      <c r="L79" s="8"/>
      <c r="M79" s="11"/>
      <c r="N79" s="12"/>
      <c r="O79" s="12"/>
      <c r="P79" s="77" t="str">
        <f t="shared" si="16"/>
        <v/>
      </c>
      <c r="Q79" s="13"/>
      <c r="R79" s="17" t="str">
        <f t="shared" si="17"/>
        <v/>
      </c>
      <c r="S79" s="18" t="str">
        <f t="shared" si="18"/>
        <v/>
      </c>
      <c r="T79" s="10"/>
      <c r="U79" s="117"/>
      <c r="V79" s="118"/>
      <c r="X79" s="92"/>
      <c r="Y79" s="93"/>
      <c r="Z79" s="92"/>
      <c r="AA79" s="94"/>
      <c r="AB79" s="97" t="str">
        <f t="shared" si="22"/>
        <v/>
      </c>
      <c r="AC79" s="95"/>
      <c r="AD79" s="94"/>
      <c r="AE79" s="96"/>
      <c r="AF79" s="96"/>
      <c r="AG79" s="97" t="str">
        <f t="shared" si="19"/>
        <v/>
      </c>
      <c r="AH79" s="98"/>
      <c r="AI79" s="97" t="str">
        <f t="shared" si="20"/>
        <v/>
      </c>
      <c r="AJ79" s="99" t="str">
        <f t="shared" si="21"/>
        <v/>
      </c>
    </row>
    <row r="80" spans="1:36" ht="20.45" customHeight="1" x14ac:dyDescent="0.25">
      <c r="A80" s="10" t="s">
        <v>216</v>
      </c>
      <c r="B80" s="9"/>
      <c r="C80" s="9"/>
      <c r="D80" s="10"/>
      <c r="E80" s="9"/>
      <c r="F80" s="9"/>
      <c r="G80" s="10"/>
      <c r="H80" s="10"/>
      <c r="I80" s="10"/>
      <c r="J80" s="11"/>
      <c r="K80" s="16" t="str">
        <f t="shared" si="15"/>
        <v/>
      </c>
      <c r="L80" s="8"/>
      <c r="M80" s="11"/>
      <c r="N80" s="12"/>
      <c r="O80" s="12"/>
      <c r="P80" s="77" t="str">
        <f t="shared" si="16"/>
        <v/>
      </c>
      <c r="Q80" s="13"/>
      <c r="R80" s="17" t="str">
        <f t="shared" si="17"/>
        <v/>
      </c>
      <c r="S80" s="18" t="str">
        <f t="shared" si="18"/>
        <v/>
      </c>
      <c r="T80" s="10"/>
      <c r="U80" s="117"/>
      <c r="V80" s="118"/>
      <c r="X80" s="100"/>
      <c r="Y80" s="101"/>
      <c r="Z80" s="100"/>
      <c r="AA80" s="102"/>
      <c r="AB80" s="97" t="str">
        <f t="shared" si="22"/>
        <v/>
      </c>
      <c r="AC80" s="103"/>
      <c r="AD80" s="102"/>
      <c r="AE80" s="104"/>
      <c r="AF80" s="104"/>
      <c r="AG80" s="97" t="str">
        <f t="shared" si="19"/>
        <v/>
      </c>
      <c r="AH80" s="105"/>
      <c r="AI80" s="97" t="str">
        <f t="shared" si="20"/>
        <v/>
      </c>
      <c r="AJ80" s="99" t="str">
        <f t="shared" si="21"/>
        <v/>
      </c>
    </row>
    <row r="81" spans="1:36" ht="20.45" customHeight="1" x14ac:dyDescent="0.25">
      <c r="A81" s="10" t="s">
        <v>217</v>
      </c>
      <c r="B81" s="9"/>
      <c r="C81" s="9"/>
      <c r="D81" s="10"/>
      <c r="E81" s="9"/>
      <c r="F81" s="9"/>
      <c r="G81" s="10"/>
      <c r="H81" s="10"/>
      <c r="I81" s="10"/>
      <c r="J81" s="11"/>
      <c r="K81" s="16" t="str">
        <f t="shared" si="15"/>
        <v/>
      </c>
      <c r="L81" s="8"/>
      <c r="M81" s="11"/>
      <c r="N81" s="12"/>
      <c r="O81" s="12"/>
      <c r="P81" s="77" t="str">
        <f t="shared" si="16"/>
        <v/>
      </c>
      <c r="Q81" s="13"/>
      <c r="R81" s="17" t="str">
        <f t="shared" si="17"/>
        <v/>
      </c>
      <c r="S81" s="18" t="str">
        <f t="shared" si="18"/>
        <v/>
      </c>
      <c r="T81" s="10"/>
      <c r="U81" s="117"/>
      <c r="V81" s="118"/>
      <c r="X81" s="92"/>
      <c r="Y81" s="93"/>
      <c r="Z81" s="92"/>
      <c r="AA81" s="94"/>
      <c r="AB81" s="97" t="str">
        <f t="shared" si="22"/>
        <v/>
      </c>
      <c r="AC81" s="95"/>
      <c r="AD81" s="94"/>
      <c r="AE81" s="96"/>
      <c r="AF81" s="96"/>
      <c r="AG81" s="97" t="str">
        <f t="shared" si="19"/>
        <v/>
      </c>
      <c r="AH81" s="98"/>
      <c r="AI81" s="97" t="str">
        <f t="shared" si="20"/>
        <v/>
      </c>
      <c r="AJ81" s="99" t="str">
        <f t="shared" si="21"/>
        <v/>
      </c>
    </row>
    <row r="82" spans="1:36" ht="20.45" customHeight="1" x14ac:dyDescent="0.25">
      <c r="A82" s="10" t="s">
        <v>218</v>
      </c>
      <c r="B82" s="9"/>
      <c r="C82" s="9"/>
      <c r="D82" s="10"/>
      <c r="E82" s="9"/>
      <c r="F82" s="9"/>
      <c r="G82" s="10"/>
      <c r="H82" s="10"/>
      <c r="I82" s="10"/>
      <c r="J82" s="11"/>
      <c r="K82" s="16" t="str">
        <f t="shared" si="15"/>
        <v/>
      </c>
      <c r="L82" s="8"/>
      <c r="M82" s="11"/>
      <c r="N82" s="12"/>
      <c r="O82" s="12"/>
      <c r="P82" s="77" t="str">
        <f t="shared" si="16"/>
        <v/>
      </c>
      <c r="Q82" s="13"/>
      <c r="R82" s="17" t="str">
        <f t="shared" si="17"/>
        <v/>
      </c>
      <c r="S82" s="18" t="str">
        <f t="shared" si="18"/>
        <v/>
      </c>
      <c r="T82" s="10"/>
      <c r="U82" s="117"/>
      <c r="V82" s="118"/>
      <c r="X82" s="100"/>
      <c r="Y82" s="101"/>
      <c r="Z82" s="100"/>
      <c r="AA82" s="102"/>
      <c r="AB82" s="97" t="str">
        <f t="shared" si="22"/>
        <v/>
      </c>
      <c r="AC82" s="103"/>
      <c r="AD82" s="102"/>
      <c r="AE82" s="104"/>
      <c r="AF82" s="104"/>
      <c r="AG82" s="97" t="str">
        <f t="shared" si="19"/>
        <v/>
      </c>
      <c r="AH82" s="105"/>
      <c r="AI82" s="97" t="str">
        <f t="shared" si="20"/>
        <v/>
      </c>
      <c r="AJ82" s="99" t="str">
        <f t="shared" si="21"/>
        <v/>
      </c>
    </row>
    <row r="83" spans="1:36" ht="20.45" customHeight="1" x14ac:dyDescent="0.25">
      <c r="A83" s="10" t="s">
        <v>219</v>
      </c>
      <c r="B83" s="9"/>
      <c r="C83" s="9"/>
      <c r="D83" s="10"/>
      <c r="E83" s="9"/>
      <c r="F83" s="9"/>
      <c r="G83" s="10"/>
      <c r="H83" s="10"/>
      <c r="I83" s="10"/>
      <c r="J83" s="11"/>
      <c r="K83" s="16" t="str">
        <f t="shared" si="15"/>
        <v/>
      </c>
      <c r="L83" s="8"/>
      <c r="M83" s="11"/>
      <c r="N83" s="12"/>
      <c r="O83" s="12"/>
      <c r="P83" s="77" t="str">
        <f t="shared" si="16"/>
        <v/>
      </c>
      <c r="Q83" s="13"/>
      <c r="R83" s="17" t="str">
        <f t="shared" si="17"/>
        <v/>
      </c>
      <c r="S83" s="18" t="str">
        <f t="shared" si="18"/>
        <v/>
      </c>
      <c r="T83" s="10"/>
      <c r="U83" s="117"/>
      <c r="V83" s="118"/>
      <c r="X83" s="92"/>
      <c r="Y83" s="93"/>
      <c r="Z83" s="92"/>
      <c r="AA83" s="94"/>
      <c r="AB83" s="97" t="str">
        <f t="shared" si="22"/>
        <v/>
      </c>
      <c r="AC83" s="95"/>
      <c r="AD83" s="94"/>
      <c r="AE83" s="96"/>
      <c r="AF83" s="96"/>
      <c r="AG83" s="97" t="str">
        <f t="shared" si="19"/>
        <v/>
      </c>
      <c r="AH83" s="98"/>
      <c r="AI83" s="97" t="str">
        <f t="shared" si="20"/>
        <v/>
      </c>
      <c r="AJ83" s="99" t="str">
        <f t="shared" si="21"/>
        <v/>
      </c>
    </row>
    <row r="84" spans="1:36" ht="20.45" customHeight="1" x14ac:dyDescent="0.25">
      <c r="A84" s="10" t="s">
        <v>220</v>
      </c>
      <c r="B84" s="9"/>
      <c r="C84" s="9"/>
      <c r="D84" s="10"/>
      <c r="E84" s="9"/>
      <c r="F84" s="9"/>
      <c r="G84" s="10"/>
      <c r="H84" s="10"/>
      <c r="I84" s="10"/>
      <c r="J84" s="11"/>
      <c r="K84" s="16" t="str">
        <f t="shared" si="15"/>
        <v/>
      </c>
      <c r="L84" s="8"/>
      <c r="M84" s="11"/>
      <c r="N84" s="12"/>
      <c r="O84" s="12"/>
      <c r="P84" s="77" t="str">
        <f t="shared" si="16"/>
        <v/>
      </c>
      <c r="Q84" s="13"/>
      <c r="R84" s="17" t="str">
        <f t="shared" si="17"/>
        <v/>
      </c>
      <c r="S84" s="18" t="str">
        <f t="shared" si="18"/>
        <v/>
      </c>
      <c r="T84" s="10"/>
      <c r="U84" s="117"/>
      <c r="V84" s="118"/>
      <c r="X84" s="100"/>
      <c r="Y84" s="101"/>
      <c r="Z84" s="100"/>
      <c r="AA84" s="102"/>
      <c r="AB84" s="97" t="str">
        <f t="shared" si="22"/>
        <v/>
      </c>
      <c r="AC84" s="103"/>
      <c r="AD84" s="102"/>
      <c r="AE84" s="104"/>
      <c r="AF84" s="104"/>
      <c r="AG84" s="97" t="str">
        <f t="shared" si="19"/>
        <v/>
      </c>
      <c r="AH84" s="105"/>
      <c r="AI84" s="97" t="str">
        <f t="shared" si="20"/>
        <v/>
      </c>
      <c r="AJ84" s="99" t="str">
        <f t="shared" si="21"/>
        <v/>
      </c>
    </row>
    <row r="85" spans="1:36" ht="20.45" customHeight="1" x14ac:dyDescent="0.25">
      <c r="A85" s="10" t="s">
        <v>221</v>
      </c>
      <c r="B85" s="9"/>
      <c r="C85" s="9"/>
      <c r="D85" s="10"/>
      <c r="E85" s="9"/>
      <c r="F85" s="9"/>
      <c r="G85" s="10"/>
      <c r="H85" s="10"/>
      <c r="I85" s="10"/>
      <c r="J85" s="11"/>
      <c r="K85" s="16" t="str">
        <f t="shared" si="15"/>
        <v/>
      </c>
      <c r="L85" s="8"/>
      <c r="M85" s="11"/>
      <c r="N85" s="12"/>
      <c r="O85" s="12"/>
      <c r="P85" s="77" t="str">
        <f t="shared" si="16"/>
        <v/>
      </c>
      <c r="Q85" s="13"/>
      <c r="R85" s="17" t="str">
        <f t="shared" si="17"/>
        <v/>
      </c>
      <c r="S85" s="18" t="str">
        <f t="shared" si="18"/>
        <v/>
      </c>
      <c r="T85" s="10"/>
      <c r="U85" s="117"/>
      <c r="V85" s="118"/>
      <c r="X85" s="92"/>
      <c r="Y85" s="93"/>
      <c r="Z85" s="92"/>
      <c r="AA85" s="94"/>
      <c r="AB85" s="97" t="str">
        <f t="shared" si="22"/>
        <v/>
      </c>
      <c r="AC85" s="95"/>
      <c r="AD85" s="94"/>
      <c r="AE85" s="96"/>
      <c r="AF85" s="96"/>
      <c r="AG85" s="97" t="str">
        <f t="shared" si="19"/>
        <v/>
      </c>
      <c r="AH85" s="98"/>
      <c r="AI85" s="97" t="str">
        <f t="shared" si="20"/>
        <v/>
      </c>
      <c r="AJ85" s="99" t="str">
        <f t="shared" si="21"/>
        <v/>
      </c>
    </row>
    <row r="86" spans="1:36" ht="20.45" customHeight="1" x14ac:dyDescent="0.25">
      <c r="A86" s="10" t="s">
        <v>222</v>
      </c>
      <c r="B86" s="9"/>
      <c r="C86" s="9"/>
      <c r="D86" s="10"/>
      <c r="E86" s="9"/>
      <c r="F86" s="9"/>
      <c r="G86" s="10"/>
      <c r="H86" s="10"/>
      <c r="I86" s="10"/>
      <c r="J86" s="11"/>
      <c r="K86" s="16" t="str">
        <f t="shared" si="15"/>
        <v/>
      </c>
      <c r="L86" s="8"/>
      <c r="M86" s="11"/>
      <c r="N86" s="12"/>
      <c r="O86" s="12"/>
      <c r="P86" s="77" t="str">
        <f t="shared" si="16"/>
        <v/>
      </c>
      <c r="Q86" s="13"/>
      <c r="R86" s="17" t="str">
        <f t="shared" si="17"/>
        <v/>
      </c>
      <c r="S86" s="18" t="str">
        <f t="shared" si="18"/>
        <v/>
      </c>
      <c r="T86" s="10"/>
      <c r="U86" s="117"/>
      <c r="V86" s="118"/>
      <c r="X86" s="100"/>
      <c r="Y86" s="101"/>
      <c r="Z86" s="100"/>
      <c r="AA86" s="102"/>
      <c r="AB86" s="97" t="str">
        <f t="shared" si="22"/>
        <v/>
      </c>
      <c r="AC86" s="103"/>
      <c r="AD86" s="102"/>
      <c r="AE86" s="104"/>
      <c r="AF86" s="104"/>
      <c r="AG86" s="97" t="str">
        <f t="shared" si="19"/>
        <v/>
      </c>
      <c r="AH86" s="105"/>
      <c r="AI86" s="97" t="str">
        <f t="shared" si="20"/>
        <v/>
      </c>
      <c r="AJ86" s="99" t="str">
        <f t="shared" si="21"/>
        <v/>
      </c>
    </row>
    <row r="87" spans="1:36" ht="20.45" customHeight="1" x14ac:dyDescent="0.25">
      <c r="A87" s="10" t="s">
        <v>223</v>
      </c>
      <c r="B87" s="9"/>
      <c r="C87" s="9"/>
      <c r="D87" s="10"/>
      <c r="E87" s="9"/>
      <c r="F87" s="9"/>
      <c r="G87" s="10"/>
      <c r="H87" s="10"/>
      <c r="I87" s="10"/>
      <c r="J87" s="11"/>
      <c r="K87" s="16" t="str">
        <f t="shared" si="15"/>
        <v/>
      </c>
      <c r="L87" s="8"/>
      <c r="M87" s="11"/>
      <c r="N87" s="12"/>
      <c r="O87" s="12"/>
      <c r="P87" s="77" t="str">
        <f t="shared" si="16"/>
        <v/>
      </c>
      <c r="Q87" s="13"/>
      <c r="R87" s="17" t="str">
        <f t="shared" si="17"/>
        <v/>
      </c>
      <c r="S87" s="18" t="str">
        <f t="shared" si="18"/>
        <v/>
      </c>
      <c r="T87" s="10"/>
      <c r="U87" s="117"/>
      <c r="V87" s="118"/>
      <c r="X87" s="92"/>
      <c r="Y87" s="93"/>
      <c r="Z87" s="92"/>
      <c r="AA87" s="94"/>
      <c r="AB87" s="97" t="str">
        <f t="shared" si="22"/>
        <v/>
      </c>
      <c r="AC87" s="95"/>
      <c r="AD87" s="94"/>
      <c r="AE87" s="96"/>
      <c r="AF87" s="96"/>
      <c r="AG87" s="97" t="str">
        <f t="shared" si="19"/>
        <v/>
      </c>
      <c r="AH87" s="98"/>
      <c r="AI87" s="97" t="str">
        <f t="shared" si="20"/>
        <v/>
      </c>
      <c r="AJ87" s="99" t="str">
        <f t="shared" si="21"/>
        <v/>
      </c>
    </row>
    <row r="88" spans="1:36" ht="20.45" customHeight="1" x14ac:dyDescent="0.25">
      <c r="A88" s="10" t="s">
        <v>224</v>
      </c>
      <c r="B88" s="9"/>
      <c r="C88" s="9"/>
      <c r="D88" s="10"/>
      <c r="E88" s="9"/>
      <c r="F88" s="9"/>
      <c r="G88" s="10"/>
      <c r="H88" s="10"/>
      <c r="I88" s="10"/>
      <c r="J88" s="11"/>
      <c r="K88" s="16" t="str">
        <f t="shared" si="15"/>
        <v/>
      </c>
      <c r="L88" s="8"/>
      <c r="M88" s="11"/>
      <c r="N88" s="12"/>
      <c r="O88" s="12"/>
      <c r="P88" s="77" t="str">
        <f t="shared" si="16"/>
        <v/>
      </c>
      <c r="Q88" s="13"/>
      <c r="R88" s="17" t="str">
        <f t="shared" si="17"/>
        <v/>
      </c>
      <c r="S88" s="18" t="str">
        <f t="shared" si="18"/>
        <v/>
      </c>
      <c r="T88" s="10"/>
      <c r="U88" s="117"/>
      <c r="V88" s="118"/>
      <c r="X88" s="100"/>
      <c r="Y88" s="101"/>
      <c r="Z88" s="100"/>
      <c r="AA88" s="102"/>
      <c r="AB88" s="97" t="str">
        <f t="shared" si="22"/>
        <v/>
      </c>
      <c r="AC88" s="103"/>
      <c r="AD88" s="102"/>
      <c r="AE88" s="104"/>
      <c r="AF88" s="104"/>
      <c r="AG88" s="97" t="str">
        <f t="shared" si="19"/>
        <v/>
      </c>
      <c r="AH88" s="105"/>
      <c r="AI88" s="97" t="str">
        <f t="shared" si="20"/>
        <v/>
      </c>
      <c r="AJ88" s="99" t="str">
        <f t="shared" si="21"/>
        <v/>
      </c>
    </row>
    <row r="89" spans="1:36" ht="20.45" customHeight="1" x14ac:dyDescent="0.25">
      <c r="A89" s="10" t="s">
        <v>225</v>
      </c>
      <c r="B89" s="9"/>
      <c r="C89" s="9"/>
      <c r="D89" s="10"/>
      <c r="E89" s="9"/>
      <c r="F89" s="9"/>
      <c r="G89" s="10"/>
      <c r="H89" s="10"/>
      <c r="I89" s="10"/>
      <c r="J89" s="11"/>
      <c r="K89" s="16" t="str">
        <f t="shared" si="15"/>
        <v/>
      </c>
      <c r="L89" s="8"/>
      <c r="M89" s="11"/>
      <c r="N89" s="12"/>
      <c r="O89" s="12"/>
      <c r="P89" s="77" t="str">
        <f t="shared" si="16"/>
        <v/>
      </c>
      <c r="Q89" s="13"/>
      <c r="R89" s="17" t="str">
        <f t="shared" si="17"/>
        <v/>
      </c>
      <c r="S89" s="18" t="str">
        <f t="shared" si="18"/>
        <v/>
      </c>
      <c r="T89" s="10"/>
      <c r="U89" s="117"/>
      <c r="V89" s="118"/>
      <c r="X89" s="92"/>
      <c r="Y89" s="93"/>
      <c r="Z89" s="92"/>
      <c r="AA89" s="94"/>
      <c r="AB89" s="97" t="str">
        <f t="shared" si="22"/>
        <v/>
      </c>
      <c r="AC89" s="95"/>
      <c r="AD89" s="94"/>
      <c r="AE89" s="96"/>
      <c r="AF89" s="96"/>
      <c r="AG89" s="97" t="str">
        <f t="shared" si="19"/>
        <v/>
      </c>
      <c r="AH89" s="98"/>
      <c r="AI89" s="97" t="str">
        <f t="shared" si="20"/>
        <v/>
      </c>
      <c r="AJ89" s="99" t="str">
        <f t="shared" si="21"/>
        <v/>
      </c>
    </row>
    <row r="90" spans="1:36" ht="20.45" customHeight="1" x14ac:dyDescent="0.25">
      <c r="A90" s="10" t="s">
        <v>226</v>
      </c>
      <c r="B90" s="9"/>
      <c r="C90" s="9"/>
      <c r="D90" s="10"/>
      <c r="E90" s="9"/>
      <c r="F90" s="9"/>
      <c r="G90" s="10"/>
      <c r="H90" s="10"/>
      <c r="I90" s="10"/>
      <c r="J90" s="11"/>
      <c r="K90" s="16" t="str">
        <f t="shared" si="15"/>
        <v/>
      </c>
      <c r="L90" s="8"/>
      <c r="M90" s="11"/>
      <c r="N90" s="12"/>
      <c r="O90" s="12"/>
      <c r="P90" s="77" t="str">
        <f t="shared" si="16"/>
        <v/>
      </c>
      <c r="Q90" s="13"/>
      <c r="R90" s="17" t="str">
        <f t="shared" si="17"/>
        <v/>
      </c>
      <c r="S90" s="18" t="str">
        <f t="shared" si="18"/>
        <v/>
      </c>
      <c r="T90" s="10"/>
      <c r="U90" s="117"/>
      <c r="V90" s="118"/>
      <c r="X90" s="100"/>
      <c r="Y90" s="101"/>
      <c r="Z90" s="100"/>
      <c r="AA90" s="102"/>
      <c r="AB90" s="97" t="str">
        <f t="shared" si="22"/>
        <v/>
      </c>
      <c r="AC90" s="103"/>
      <c r="AD90" s="102"/>
      <c r="AE90" s="104"/>
      <c r="AF90" s="104"/>
      <c r="AG90" s="97" t="str">
        <f t="shared" si="19"/>
        <v/>
      </c>
      <c r="AH90" s="105"/>
      <c r="AI90" s="97" t="str">
        <f t="shared" si="20"/>
        <v/>
      </c>
      <c r="AJ90" s="99" t="str">
        <f t="shared" si="21"/>
        <v/>
      </c>
    </row>
    <row r="91" spans="1:36" ht="20.45" customHeight="1" x14ac:dyDescent="0.25">
      <c r="A91" s="10" t="s">
        <v>227</v>
      </c>
      <c r="B91" s="9"/>
      <c r="C91" s="9"/>
      <c r="D91" s="10"/>
      <c r="E91" s="9"/>
      <c r="F91" s="9"/>
      <c r="G91" s="10"/>
      <c r="H91" s="10"/>
      <c r="I91" s="10"/>
      <c r="J91" s="11"/>
      <c r="K91" s="16" t="str">
        <f t="shared" si="15"/>
        <v/>
      </c>
      <c r="L91" s="8"/>
      <c r="M91" s="11"/>
      <c r="N91" s="12"/>
      <c r="O91" s="12"/>
      <c r="P91" s="77" t="str">
        <f t="shared" si="16"/>
        <v/>
      </c>
      <c r="Q91" s="13"/>
      <c r="R91" s="17" t="str">
        <f t="shared" si="17"/>
        <v/>
      </c>
      <c r="S91" s="18" t="str">
        <f t="shared" si="18"/>
        <v/>
      </c>
      <c r="T91" s="10"/>
      <c r="U91" s="117"/>
      <c r="V91" s="118"/>
      <c r="X91" s="92"/>
      <c r="Y91" s="93"/>
      <c r="Z91" s="92"/>
      <c r="AA91" s="94"/>
      <c r="AB91" s="97" t="str">
        <f t="shared" si="22"/>
        <v/>
      </c>
      <c r="AC91" s="95"/>
      <c r="AD91" s="94"/>
      <c r="AE91" s="96"/>
      <c r="AF91" s="96"/>
      <c r="AG91" s="97" t="str">
        <f t="shared" si="19"/>
        <v/>
      </c>
      <c r="AH91" s="98"/>
      <c r="AI91" s="97" t="str">
        <f t="shared" si="20"/>
        <v/>
      </c>
      <c r="AJ91" s="99" t="str">
        <f t="shared" si="21"/>
        <v/>
      </c>
    </row>
    <row r="92" spans="1:36" ht="20.45" customHeight="1" x14ac:dyDescent="0.25">
      <c r="A92" s="10" t="s">
        <v>228</v>
      </c>
      <c r="B92" s="9"/>
      <c r="C92" s="9"/>
      <c r="D92" s="10"/>
      <c r="E92" s="9"/>
      <c r="F92" s="9"/>
      <c r="G92" s="10"/>
      <c r="H92" s="10"/>
      <c r="I92" s="10"/>
      <c r="J92" s="11"/>
      <c r="K92" s="16" t="str">
        <f t="shared" si="15"/>
        <v/>
      </c>
      <c r="L92" s="8"/>
      <c r="M92" s="11"/>
      <c r="N92" s="12"/>
      <c r="O92" s="12"/>
      <c r="P92" s="77" t="str">
        <f t="shared" si="16"/>
        <v/>
      </c>
      <c r="Q92" s="13"/>
      <c r="R92" s="17" t="str">
        <f t="shared" si="17"/>
        <v/>
      </c>
      <c r="S92" s="18" t="str">
        <f t="shared" si="18"/>
        <v/>
      </c>
      <c r="T92" s="10"/>
      <c r="U92" s="117"/>
      <c r="V92" s="118"/>
      <c r="X92" s="100"/>
      <c r="Y92" s="101"/>
      <c r="Z92" s="100"/>
      <c r="AA92" s="102"/>
      <c r="AB92" s="97" t="str">
        <f t="shared" si="22"/>
        <v/>
      </c>
      <c r="AC92" s="103"/>
      <c r="AD92" s="102"/>
      <c r="AE92" s="104"/>
      <c r="AF92" s="104"/>
      <c r="AG92" s="97" t="str">
        <f t="shared" si="19"/>
        <v/>
      </c>
      <c r="AH92" s="105"/>
      <c r="AI92" s="97" t="str">
        <f t="shared" si="20"/>
        <v/>
      </c>
      <c r="AJ92" s="99" t="str">
        <f t="shared" si="21"/>
        <v/>
      </c>
    </row>
    <row r="93" spans="1:36" ht="20.45" customHeight="1" x14ac:dyDescent="0.25">
      <c r="A93" s="10" t="s">
        <v>229</v>
      </c>
      <c r="B93" s="9"/>
      <c r="C93" s="9"/>
      <c r="D93" s="10"/>
      <c r="E93" s="9"/>
      <c r="F93" s="9"/>
      <c r="G93" s="10"/>
      <c r="H93" s="10"/>
      <c r="I93" s="10"/>
      <c r="J93" s="11"/>
      <c r="K93" s="16" t="str">
        <f t="shared" si="15"/>
        <v/>
      </c>
      <c r="L93" s="8"/>
      <c r="M93" s="11"/>
      <c r="N93" s="12"/>
      <c r="O93" s="12"/>
      <c r="P93" s="77" t="str">
        <f t="shared" si="16"/>
        <v/>
      </c>
      <c r="Q93" s="13"/>
      <c r="R93" s="17" t="str">
        <f t="shared" si="17"/>
        <v/>
      </c>
      <c r="S93" s="18" t="str">
        <f t="shared" si="18"/>
        <v/>
      </c>
      <c r="T93" s="10"/>
      <c r="U93" s="117"/>
      <c r="V93" s="118"/>
      <c r="X93" s="92"/>
      <c r="Y93" s="93"/>
      <c r="Z93" s="92"/>
      <c r="AA93" s="94"/>
      <c r="AB93" s="97" t="str">
        <f t="shared" si="22"/>
        <v/>
      </c>
      <c r="AC93" s="95"/>
      <c r="AD93" s="94"/>
      <c r="AE93" s="96"/>
      <c r="AF93" s="96"/>
      <c r="AG93" s="97" t="str">
        <f t="shared" si="19"/>
        <v/>
      </c>
      <c r="AH93" s="98"/>
      <c r="AI93" s="97" t="str">
        <f t="shared" si="20"/>
        <v/>
      </c>
      <c r="AJ93" s="99" t="str">
        <f t="shared" si="21"/>
        <v/>
      </c>
    </row>
    <row r="94" spans="1:36" ht="20.45" customHeight="1" x14ac:dyDescent="0.25">
      <c r="A94" s="10" t="s">
        <v>230</v>
      </c>
      <c r="B94" s="9"/>
      <c r="C94" s="9"/>
      <c r="D94" s="10"/>
      <c r="E94" s="9"/>
      <c r="F94" s="9"/>
      <c r="G94" s="10"/>
      <c r="H94" s="10"/>
      <c r="I94" s="10"/>
      <c r="J94" s="11"/>
      <c r="K94" s="16" t="str">
        <f t="shared" si="15"/>
        <v/>
      </c>
      <c r="L94" s="8"/>
      <c r="M94" s="11"/>
      <c r="N94" s="12"/>
      <c r="O94" s="12"/>
      <c r="P94" s="77" t="str">
        <f t="shared" si="16"/>
        <v/>
      </c>
      <c r="Q94" s="13"/>
      <c r="R94" s="17" t="str">
        <f t="shared" si="17"/>
        <v/>
      </c>
      <c r="S94" s="18" t="str">
        <f t="shared" si="18"/>
        <v/>
      </c>
      <c r="T94" s="10"/>
      <c r="U94" s="117"/>
      <c r="V94" s="118"/>
      <c r="X94" s="100"/>
      <c r="Y94" s="101"/>
      <c r="Z94" s="100"/>
      <c r="AA94" s="102"/>
      <c r="AB94" s="97" t="str">
        <f t="shared" si="22"/>
        <v/>
      </c>
      <c r="AC94" s="103"/>
      <c r="AD94" s="102"/>
      <c r="AE94" s="104"/>
      <c r="AF94" s="104"/>
      <c r="AG94" s="97" t="str">
        <f t="shared" si="19"/>
        <v/>
      </c>
      <c r="AH94" s="105"/>
      <c r="AI94" s="97" t="str">
        <f t="shared" si="20"/>
        <v/>
      </c>
      <c r="AJ94" s="99" t="str">
        <f t="shared" si="21"/>
        <v/>
      </c>
    </row>
    <row r="95" spans="1:36" ht="20.45" customHeight="1" x14ac:dyDescent="0.25">
      <c r="A95" s="10" t="s">
        <v>231</v>
      </c>
      <c r="B95" s="9"/>
      <c r="C95" s="9"/>
      <c r="D95" s="10"/>
      <c r="E95" s="9"/>
      <c r="F95" s="9"/>
      <c r="G95" s="10"/>
      <c r="H95" s="10"/>
      <c r="I95" s="10"/>
      <c r="J95" s="11"/>
      <c r="K95" s="16" t="str">
        <f t="shared" si="15"/>
        <v/>
      </c>
      <c r="L95" s="8"/>
      <c r="M95" s="11"/>
      <c r="N95" s="12"/>
      <c r="O95" s="12"/>
      <c r="P95" s="77" t="str">
        <f t="shared" si="16"/>
        <v/>
      </c>
      <c r="Q95" s="13"/>
      <c r="R95" s="17" t="str">
        <f t="shared" si="17"/>
        <v/>
      </c>
      <c r="S95" s="18" t="str">
        <f t="shared" si="18"/>
        <v/>
      </c>
      <c r="T95" s="10"/>
      <c r="U95" s="117"/>
      <c r="V95" s="118"/>
      <c r="X95" s="92"/>
      <c r="Y95" s="93"/>
      <c r="Z95" s="92"/>
      <c r="AA95" s="94"/>
      <c r="AB95" s="97" t="str">
        <f t="shared" si="22"/>
        <v/>
      </c>
      <c r="AC95" s="95"/>
      <c r="AD95" s="94"/>
      <c r="AE95" s="96"/>
      <c r="AF95" s="96"/>
      <c r="AG95" s="97" t="str">
        <f t="shared" si="19"/>
        <v/>
      </c>
      <c r="AH95" s="98"/>
      <c r="AI95" s="97" t="str">
        <f t="shared" si="20"/>
        <v/>
      </c>
      <c r="AJ95" s="99" t="str">
        <f t="shared" si="21"/>
        <v/>
      </c>
    </row>
    <row r="96" spans="1:36" ht="20.45" customHeight="1" x14ac:dyDescent="0.25">
      <c r="A96" s="10" t="s">
        <v>232</v>
      </c>
      <c r="B96" s="9"/>
      <c r="C96" s="9"/>
      <c r="D96" s="10"/>
      <c r="E96" s="9"/>
      <c r="F96" s="9"/>
      <c r="G96" s="10"/>
      <c r="H96" s="10"/>
      <c r="I96" s="10"/>
      <c r="J96" s="11"/>
      <c r="K96" s="16" t="str">
        <f t="shared" si="15"/>
        <v/>
      </c>
      <c r="L96" s="8"/>
      <c r="M96" s="11"/>
      <c r="N96" s="12"/>
      <c r="O96" s="12"/>
      <c r="P96" s="77" t="str">
        <f t="shared" si="16"/>
        <v/>
      </c>
      <c r="Q96" s="13"/>
      <c r="R96" s="17" t="str">
        <f t="shared" si="17"/>
        <v/>
      </c>
      <c r="S96" s="18" t="str">
        <f t="shared" si="18"/>
        <v/>
      </c>
      <c r="T96" s="10"/>
      <c r="U96" s="117"/>
      <c r="V96" s="118"/>
      <c r="X96" s="100"/>
      <c r="Y96" s="101"/>
      <c r="Z96" s="100"/>
      <c r="AA96" s="102"/>
      <c r="AB96" s="97" t="str">
        <f t="shared" si="22"/>
        <v/>
      </c>
      <c r="AC96" s="103"/>
      <c r="AD96" s="102"/>
      <c r="AE96" s="104"/>
      <c r="AF96" s="104"/>
      <c r="AG96" s="97" t="str">
        <f t="shared" si="19"/>
        <v/>
      </c>
      <c r="AH96" s="105"/>
      <c r="AI96" s="97" t="str">
        <f t="shared" si="20"/>
        <v/>
      </c>
      <c r="AJ96" s="99" t="str">
        <f t="shared" si="21"/>
        <v/>
      </c>
    </row>
    <row r="97" spans="1:36" ht="20.45" customHeight="1" x14ac:dyDescent="0.25">
      <c r="A97" s="10" t="s">
        <v>233</v>
      </c>
      <c r="B97" s="9"/>
      <c r="C97" s="9"/>
      <c r="D97" s="10"/>
      <c r="E97" s="9"/>
      <c r="F97" s="9"/>
      <c r="G97" s="10"/>
      <c r="H97" s="10"/>
      <c r="I97" s="10"/>
      <c r="J97" s="11"/>
      <c r="K97" s="16" t="str">
        <f t="shared" si="15"/>
        <v/>
      </c>
      <c r="L97" s="8"/>
      <c r="M97" s="11"/>
      <c r="N97" s="12"/>
      <c r="O97" s="12"/>
      <c r="P97" s="77" t="str">
        <f t="shared" si="16"/>
        <v/>
      </c>
      <c r="Q97" s="13"/>
      <c r="R97" s="17" t="str">
        <f t="shared" si="17"/>
        <v/>
      </c>
      <c r="S97" s="18" t="str">
        <f t="shared" si="18"/>
        <v/>
      </c>
      <c r="T97" s="10"/>
      <c r="U97" s="117"/>
      <c r="V97" s="118"/>
      <c r="X97" s="92"/>
      <c r="Y97" s="93"/>
      <c r="Z97" s="92"/>
      <c r="AA97" s="94"/>
      <c r="AB97" s="97" t="str">
        <f t="shared" si="22"/>
        <v/>
      </c>
      <c r="AC97" s="95"/>
      <c r="AD97" s="94"/>
      <c r="AE97" s="96"/>
      <c r="AF97" s="96"/>
      <c r="AG97" s="97" t="str">
        <f t="shared" si="19"/>
        <v/>
      </c>
      <c r="AH97" s="98"/>
      <c r="AI97" s="97" t="str">
        <f t="shared" si="20"/>
        <v/>
      </c>
      <c r="AJ97" s="99" t="str">
        <f t="shared" si="21"/>
        <v/>
      </c>
    </row>
    <row r="98" spans="1:36" ht="20.45" customHeight="1" x14ac:dyDescent="0.25">
      <c r="A98" s="10" t="s">
        <v>234</v>
      </c>
      <c r="B98" s="9"/>
      <c r="C98" s="9"/>
      <c r="D98" s="10"/>
      <c r="E98" s="9"/>
      <c r="F98" s="9"/>
      <c r="G98" s="10"/>
      <c r="H98" s="10"/>
      <c r="I98" s="10"/>
      <c r="J98" s="11"/>
      <c r="K98" s="16" t="str">
        <f t="shared" si="15"/>
        <v/>
      </c>
      <c r="L98" s="8"/>
      <c r="M98" s="11"/>
      <c r="N98" s="12"/>
      <c r="O98" s="12"/>
      <c r="P98" s="77" t="str">
        <f t="shared" si="16"/>
        <v/>
      </c>
      <c r="Q98" s="13"/>
      <c r="R98" s="17" t="str">
        <f t="shared" si="17"/>
        <v/>
      </c>
      <c r="S98" s="18" t="str">
        <f t="shared" si="18"/>
        <v/>
      </c>
      <c r="T98" s="10"/>
      <c r="U98" s="117"/>
      <c r="V98" s="118"/>
      <c r="X98" s="100"/>
      <c r="Y98" s="101"/>
      <c r="Z98" s="100"/>
      <c r="AA98" s="102"/>
      <c r="AB98" s="97" t="str">
        <f t="shared" si="22"/>
        <v/>
      </c>
      <c r="AC98" s="103"/>
      <c r="AD98" s="102"/>
      <c r="AE98" s="104"/>
      <c r="AF98" s="104"/>
      <c r="AG98" s="97" t="str">
        <f t="shared" si="19"/>
        <v/>
      </c>
      <c r="AH98" s="105"/>
      <c r="AI98" s="97" t="str">
        <f t="shared" si="20"/>
        <v/>
      </c>
      <c r="AJ98" s="99" t="str">
        <f t="shared" si="21"/>
        <v/>
      </c>
    </row>
    <row r="99" spans="1:36" ht="20.45" customHeight="1" x14ac:dyDescent="0.25">
      <c r="A99" s="10" t="s">
        <v>235</v>
      </c>
      <c r="B99" s="9"/>
      <c r="C99" s="9"/>
      <c r="D99" s="10"/>
      <c r="E99" s="9"/>
      <c r="F99" s="9"/>
      <c r="G99" s="10"/>
      <c r="H99" s="10"/>
      <c r="I99" s="10"/>
      <c r="J99" s="11"/>
      <c r="K99" s="16" t="str">
        <f t="shared" si="15"/>
        <v/>
      </c>
      <c r="L99" s="8"/>
      <c r="M99" s="11"/>
      <c r="N99" s="12"/>
      <c r="O99" s="12"/>
      <c r="P99" s="77" t="str">
        <f t="shared" si="16"/>
        <v/>
      </c>
      <c r="Q99" s="13"/>
      <c r="R99" s="17" t="str">
        <f t="shared" si="17"/>
        <v/>
      </c>
      <c r="S99" s="18" t="str">
        <f t="shared" si="18"/>
        <v/>
      </c>
      <c r="T99" s="10"/>
      <c r="U99" s="117"/>
      <c r="V99" s="118"/>
      <c r="X99" s="92"/>
      <c r="Y99" s="93"/>
      <c r="Z99" s="92"/>
      <c r="AA99" s="94"/>
      <c r="AB99" s="97" t="str">
        <f t="shared" si="22"/>
        <v/>
      </c>
      <c r="AC99" s="95"/>
      <c r="AD99" s="94"/>
      <c r="AE99" s="96"/>
      <c r="AF99" s="96"/>
      <c r="AG99" s="97" t="str">
        <f t="shared" si="19"/>
        <v/>
      </c>
      <c r="AH99" s="98"/>
      <c r="AI99" s="97" t="str">
        <f t="shared" si="20"/>
        <v/>
      </c>
      <c r="AJ99" s="99" t="str">
        <f t="shared" si="21"/>
        <v/>
      </c>
    </row>
    <row r="100" spans="1:36" ht="20.45" customHeight="1" x14ac:dyDescent="0.25">
      <c r="A100" s="10" t="s">
        <v>236</v>
      </c>
      <c r="B100" s="9"/>
      <c r="C100" s="9"/>
      <c r="D100" s="10"/>
      <c r="E100" s="9"/>
      <c r="F100" s="9"/>
      <c r="G100" s="10"/>
      <c r="H100" s="10"/>
      <c r="I100" s="10"/>
      <c r="J100" s="11"/>
      <c r="K100" s="16" t="str">
        <f t="shared" si="15"/>
        <v/>
      </c>
      <c r="L100" s="8"/>
      <c r="M100" s="11"/>
      <c r="N100" s="12"/>
      <c r="O100" s="12"/>
      <c r="P100" s="77" t="str">
        <f t="shared" si="16"/>
        <v/>
      </c>
      <c r="Q100" s="13"/>
      <c r="R100" s="17" t="str">
        <f t="shared" si="17"/>
        <v/>
      </c>
      <c r="S100" s="18" t="str">
        <f t="shared" si="18"/>
        <v/>
      </c>
      <c r="T100" s="10"/>
      <c r="U100" s="117"/>
      <c r="V100" s="118"/>
      <c r="X100" s="100"/>
      <c r="Y100" s="101"/>
      <c r="Z100" s="100"/>
      <c r="AA100" s="102"/>
      <c r="AB100" s="97" t="str">
        <f t="shared" si="22"/>
        <v/>
      </c>
      <c r="AC100" s="103"/>
      <c r="AD100" s="102"/>
      <c r="AE100" s="104"/>
      <c r="AF100" s="104"/>
      <c r="AG100" s="97" t="str">
        <f t="shared" si="19"/>
        <v/>
      </c>
      <c r="AH100" s="105"/>
      <c r="AI100" s="97" t="str">
        <f t="shared" si="20"/>
        <v/>
      </c>
      <c r="AJ100" s="99" t="str">
        <f t="shared" si="21"/>
        <v/>
      </c>
    </row>
    <row r="101" spans="1:36" ht="20.45" customHeight="1" x14ac:dyDescent="0.25">
      <c r="A101" s="10" t="s">
        <v>237</v>
      </c>
      <c r="B101" s="9"/>
      <c r="C101" s="9"/>
      <c r="D101" s="10"/>
      <c r="E101" s="9"/>
      <c r="F101" s="9"/>
      <c r="G101" s="10"/>
      <c r="H101" s="10"/>
      <c r="I101" s="10"/>
      <c r="J101" s="11"/>
      <c r="K101" s="16" t="str">
        <f t="shared" si="15"/>
        <v/>
      </c>
      <c r="L101" s="8"/>
      <c r="M101" s="11"/>
      <c r="N101" s="12"/>
      <c r="O101" s="12"/>
      <c r="P101" s="77" t="str">
        <f t="shared" si="16"/>
        <v/>
      </c>
      <c r="Q101" s="13"/>
      <c r="R101" s="17" t="str">
        <f t="shared" si="17"/>
        <v/>
      </c>
      <c r="S101" s="18" t="str">
        <f t="shared" si="18"/>
        <v/>
      </c>
      <c r="T101" s="10"/>
      <c r="U101" s="117"/>
      <c r="V101" s="118"/>
      <c r="X101" s="92"/>
      <c r="Y101" s="93"/>
      <c r="Z101" s="92"/>
      <c r="AA101" s="94"/>
      <c r="AB101" s="97" t="str">
        <f t="shared" si="22"/>
        <v/>
      </c>
      <c r="AC101" s="95"/>
      <c r="AD101" s="94"/>
      <c r="AE101" s="96"/>
      <c r="AF101" s="96"/>
      <c r="AG101" s="97" t="str">
        <f t="shared" si="19"/>
        <v/>
      </c>
      <c r="AH101" s="98"/>
      <c r="AI101" s="97" t="str">
        <f t="shared" si="20"/>
        <v/>
      </c>
      <c r="AJ101" s="99" t="str">
        <f t="shared" si="21"/>
        <v/>
      </c>
    </row>
    <row r="102" spans="1:36" ht="20.45" customHeight="1" x14ac:dyDescent="0.25">
      <c r="A102" s="10" t="s">
        <v>238</v>
      </c>
      <c r="B102" s="9"/>
      <c r="C102" s="9"/>
      <c r="D102" s="10"/>
      <c r="E102" s="9"/>
      <c r="F102" s="9"/>
      <c r="G102" s="10"/>
      <c r="H102" s="10"/>
      <c r="I102" s="10"/>
      <c r="J102" s="11"/>
      <c r="K102" s="16" t="str">
        <f t="shared" si="15"/>
        <v/>
      </c>
      <c r="L102" s="8"/>
      <c r="M102" s="11"/>
      <c r="N102" s="12"/>
      <c r="O102" s="12"/>
      <c r="P102" s="77" t="str">
        <f t="shared" si="16"/>
        <v/>
      </c>
      <c r="Q102" s="13"/>
      <c r="R102" s="17" t="str">
        <f t="shared" si="17"/>
        <v/>
      </c>
      <c r="S102" s="18" t="str">
        <f t="shared" si="18"/>
        <v/>
      </c>
      <c r="T102" s="10"/>
      <c r="U102" s="117"/>
      <c r="V102" s="118"/>
      <c r="X102" s="100"/>
      <c r="Y102" s="101"/>
      <c r="Z102" s="100"/>
      <c r="AA102" s="102"/>
      <c r="AB102" s="97" t="str">
        <f t="shared" si="22"/>
        <v/>
      </c>
      <c r="AC102" s="103"/>
      <c r="AD102" s="102"/>
      <c r="AE102" s="104"/>
      <c r="AF102" s="104"/>
      <c r="AG102" s="97" t="str">
        <f t="shared" si="19"/>
        <v/>
      </c>
      <c r="AH102" s="105"/>
      <c r="AI102" s="97" t="str">
        <f t="shared" si="20"/>
        <v/>
      </c>
      <c r="AJ102" s="99" t="str">
        <f t="shared" si="21"/>
        <v/>
      </c>
    </row>
    <row r="103" spans="1:36" ht="20.45" customHeight="1" x14ac:dyDescent="0.25">
      <c r="A103" s="10" t="s">
        <v>239</v>
      </c>
      <c r="B103" s="9"/>
      <c r="C103" s="9"/>
      <c r="D103" s="10"/>
      <c r="E103" s="9"/>
      <c r="F103" s="9"/>
      <c r="G103" s="10"/>
      <c r="H103" s="10"/>
      <c r="I103" s="10"/>
      <c r="J103" s="11"/>
      <c r="K103" s="16" t="str">
        <f t="shared" si="15"/>
        <v/>
      </c>
      <c r="L103" s="8"/>
      <c r="M103" s="11"/>
      <c r="N103" s="12"/>
      <c r="O103" s="12"/>
      <c r="P103" s="77" t="str">
        <f t="shared" si="16"/>
        <v/>
      </c>
      <c r="Q103" s="13"/>
      <c r="R103" s="17" t="str">
        <f t="shared" si="17"/>
        <v/>
      </c>
      <c r="S103" s="18" t="str">
        <f t="shared" si="18"/>
        <v/>
      </c>
      <c r="T103" s="10"/>
      <c r="U103" s="117"/>
      <c r="V103" s="118"/>
      <c r="X103" s="92"/>
      <c r="Y103" s="93"/>
      <c r="Z103" s="92"/>
      <c r="AA103" s="94"/>
      <c r="AB103" s="97" t="str">
        <f t="shared" si="22"/>
        <v/>
      </c>
      <c r="AC103" s="95"/>
      <c r="AD103" s="94"/>
      <c r="AE103" s="96"/>
      <c r="AF103" s="96"/>
      <c r="AG103" s="97" t="str">
        <f t="shared" si="19"/>
        <v/>
      </c>
      <c r="AH103" s="98"/>
      <c r="AI103" s="97" t="str">
        <f t="shared" si="20"/>
        <v/>
      </c>
      <c r="AJ103" s="99" t="str">
        <f t="shared" si="21"/>
        <v/>
      </c>
    </row>
    <row r="104" spans="1:36" ht="20.45" customHeight="1" x14ac:dyDescent="0.25">
      <c r="A104" s="10" t="s">
        <v>240</v>
      </c>
      <c r="B104" s="9"/>
      <c r="C104" s="9"/>
      <c r="D104" s="10"/>
      <c r="E104" s="9"/>
      <c r="F104" s="9"/>
      <c r="G104" s="10"/>
      <c r="H104" s="10"/>
      <c r="I104" s="10"/>
      <c r="J104" s="11"/>
      <c r="K104" s="16" t="str">
        <f t="shared" si="15"/>
        <v/>
      </c>
      <c r="L104" s="8"/>
      <c r="M104" s="11"/>
      <c r="N104" s="12"/>
      <c r="O104" s="12"/>
      <c r="P104" s="77" t="str">
        <f t="shared" si="16"/>
        <v/>
      </c>
      <c r="Q104" s="13"/>
      <c r="R104" s="17" t="str">
        <f t="shared" si="17"/>
        <v/>
      </c>
      <c r="S104" s="18" t="str">
        <f t="shared" si="18"/>
        <v/>
      </c>
      <c r="T104" s="10"/>
      <c r="U104" s="117"/>
      <c r="V104" s="118"/>
      <c r="X104" s="100"/>
      <c r="Y104" s="101"/>
      <c r="Z104" s="100"/>
      <c r="AA104" s="102"/>
      <c r="AB104" s="97" t="str">
        <f t="shared" si="22"/>
        <v/>
      </c>
      <c r="AC104" s="103"/>
      <c r="AD104" s="102"/>
      <c r="AE104" s="104"/>
      <c r="AF104" s="104"/>
      <c r="AG104" s="97" t="str">
        <f t="shared" si="19"/>
        <v/>
      </c>
      <c r="AH104" s="105"/>
      <c r="AI104" s="97" t="str">
        <f t="shared" si="20"/>
        <v/>
      </c>
      <c r="AJ104" s="99" t="str">
        <f t="shared" si="21"/>
        <v/>
      </c>
    </row>
    <row r="105" spans="1:36" ht="20.45" customHeight="1" x14ac:dyDescent="0.25">
      <c r="A105" s="10" t="s">
        <v>241</v>
      </c>
      <c r="B105" s="9"/>
      <c r="C105" s="9"/>
      <c r="D105" s="10"/>
      <c r="E105" s="9"/>
      <c r="F105" s="9"/>
      <c r="G105" s="10"/>
      <c r="H105" s="10"/>
      <c r="I105" s="10"/>
      <c r="J105" s="11"/>
      <c r="K105" s="16" t="str">
        <f t="shared" ref="K105:K136" si="23">IF(I105="","",IFERROR(I105*1.2%,0))</f>
        <v/>
      </c>
      <c r="L105" s="8"/>
      <c r="M105" s="11"/>
      <c r="N105" s="12"/>
      <c r="O105" s="12"/>
      <c r="P105" s="77" t="str">
        <f t="shared" ref="P105:P136" si="24">IF(AND(L105="",J105="",M105="",N105="",O105="",H105=""),"",IF(OR(L105="nee",J105="",M105="",N105="",O105=""),0,((DATEDIF(N105,O105+1,"m")*H105/12+DATEDIF(N105,O105+1,"md")*H105/365)*J105*M105)))</f>
        <v/>
      </c>
      <c r="Q105" s="13"/>
      <c r="R105" s="17" t="str">
        <f t="shared" ref="R105:R136" si="25">IF(AND(P105="",Q105=""),"",P105+Q105)</f>
        <v/>
      </c>
      <c r="S105" s="18" t="str">
        <f t="shared" ref="S105:S136" si="26">IF(OR(K105="",R105=""),"",ROUND(K105*R105,2))</f>
        <v/>
      </c>
      <c r="T105" s="10"/>
      <c r="U105" s="117"/>
      <c r="V105" s="118"/>
      <c r="X105" s="92"/>
      <c r="Y105" s="93"/>
      <c r="Z105" s="92"/>
      <c r="AA105" s="94"/>
      <c r="AB105" s="97" t="str">
        <f t="shared" si="22"/>
        <v/>
      </c>
      <c r="AC105" s="95"/>
      <c r="AD105" s="94"/>
      <c r="AE105" s="96"/>
      <c r="AF105" s="96"/>
      <c r="AG105" s="97" t="str">
        <f t="shared" ref="AG105:AG136" si="27">IF(AND(AC105="",AA105="",AD105="",AE105="",AF105="",Y105=""),"",IF(OR(AC105="nee",AA105="",AD105="",AE105="",AF105=""),0,((DATEDIF(AE105,AF105+1,"m")*Y105/12+DATEDIF(AE105,AF105+1,"md")*Y105/365)*AA105*AD105)))</f>
        <v/>
      </c>
      <c r="AH105" s="98"/>
      <c r="AI105" s="97" t="str">
        <f t="shared" ref="AI105:AI136" si="28">IF(AND(AG105="",AH105=""),"",AG105+AH105)</f>
        <v/>
      </c>
      <c r="AJ105" s="99" t="str">
        <f t="shared" ref="AJ105:AJ136" si="29">IF(OR(AB105="",AI105=""),"",AB105*AI105)</f>
        <v/>
      </c>
    </row>
    <row r="106" spans="1:36" ht="20.45" customHeight="1" x14ac:dyDescent="0.25">
      <c r="A106" s="10" t="s">
        <v>242</v>
      </c>
      <c r="B106" s="9"/>
      <c r="C106" s="9"/>
      <c r="D106" s="10"/>
      <c r="E106" s="9"/>
      <c r="F106" s="9"/>
      <c r="G106" s="10"/>
      <c r="H106" s="10"/>
      <c r="I106" s="10"/>
      <c r="J106" s="11"/>
      <c r="K106" s="16" t="str">
        <f t="shared" si="23"/>
        <v/>
      </c>
      <c r="L106" s="8"/>
      <c r="M106" s="11"/>
      <c r="N106" s="12"/>
      <c r="O106" s="12"/>
      <c r="P106" s="77" t="str">
        <f t="shared" si="24"/>
        <v/>
      </c>
      <c r="Q106" s="13"/>
      <c r="R106" s="17" t="str">
        <f t="shared" si="25"/>
        <v/>
      </c>
      <c r="S106" s="18" t="str">
        <f t="shared" si="26"/>
        <v/>
      </c>
      <c r="T106" s="10"/>
      <c r="U106" s="117"/>
      <c r="V106" s="118"/>
      <c r="X106" s="100"/>
      <c r="Y106" s="101"/>
      <c r="Z106" s="100"/>
      <c r="AA106" s="102"/>
      <c r="AB106" s="97" t="str">
        <f t="shared" si="22"/>
        <v/>
      </c>
      <c r="AC106" s="103"/>
      <c r="AD106" s="102"/>
      <c r="AE106" s="104"/>
      <c r="AF106" s="104"/>
      <c r="AG106" s="97" t="str">
        <f t="shared" si="27"/>
        <v/>
      </c>
      <c r="AH106" s="105"/>
      <c r="AI106" s="97" t="str">
        <f t="shared" si="28"/>
        <v/>
      </c>
      <c r="AJ106" s="99" t="str">
        <f t="shared" si="29"/>
        <v/>
      </c>
    </row>
    <row r="107" spans="1:36" ht="20.45" customHeight="1" x14ac:dyDescent="0.25">
      <c r="A107" s="10" t="s">
        <v>243</v>
      </c>
      <c r="B107" s="9"/>
      <c r="C107" s="9"/>
      <c r="D107" s="10"/>
      <c r="E107" s="9"/>
      <c r="F107" s="9"/>
      <c r="G107" s="10"/>
      <c r="H107" s="10"/>
      <c r="I107" s="10"/>
      <c r="J107" s="11"/>
      <c r="K107" s="16" t="str">
        <f t="shared" si="23"/>
        <v/>
      </c>
      <c r="L107" s="8"/>
      <c r="M107" s="11"/>
      <c r="N107" s="12"/>
      <c r="O107" s="12"/>
      <c r="P107" s="77" t="str">
        <f t="shared" si="24"/>
        <v/>
      </c>
      <c r="Q107" s="13"/>
      <c r="R107" s="17" t="str">
        <f t="shared" si="25"/>
        <v/>
      </c>
      <c r="S107" s="18" t="str">
        <f t="shared" si="26"/>
        <v/>
      </c>
      <c r="T107" s="10"/>
      <c r="U107" s="117"/>
      <c r="V107" s="118"/>
      <c r="X107" s="92"/>
      <c r="Y107" s="93"/>
      <c r="Z107" s="92"/>
      <c r="AA107" s="94"/>
      <c r="AB107" s="97" t="str">
        <f t="shared" si="22"/>
        <v/>
      </c>
      <c r="AC107" s="95"/>
      <c r="AD107" s="94"/>
      <c r="AE107" s="96"/>
      <c r="AF107" s="96"/>
      <c r="AG107" s="97" t="str">
        <f t="shared" si="27"/>
        <v/>
      </c>
      <c r="AH107" s="98"/>
      <c r="AI107" s="97" t="str">
        <f t="shared" si="28"/>
        <v/>
      </c>
      <c r="AJ107" s="99" t="str">
        <f t="shared" si="29"/>
        <v/>
      </c>
    </row>
    <row r="108" spans="1:36" ht="20.45" customHeight="1" x14ac:dyDescent="0.25">
      <c r="A108" s="10" t="s">
        <v>244</v>
      </c>
      <c r="B108" s="9"/>
      <c r="C108" s="9"/>
      <c r="D108" s="10"/>
      <c r="E108" s="9"/>
      <c r="F108" s="9"/>
      <c r="G108" s="10"/>
      <c r="H108" s="10"/>
      <c r="I108" s="10"/>
      <c r="J108" s="11"/>
      <c r="K108" s="16" t="str">
        <f t="shared" si="23"/>
        <v/>
      </c>
      <c r="L108" s="8"/>
      <c r="M108" s="11"/>
      <c r="N108" s="12"/>
      <c r="O108" s="12"/>
      <c r="P108" s="77" t="str">
        <f t="shared" si="24"/>
        <v/>
      </c>
      <c r="Q108" s="13"/>
      <c r="R108" s="17" t="str">
        <f t="shared" si="25"/>
        <v/>
      </c>
      <c r="S108" s="18" t="str">
        <f t="shared" si="26"/>
        <v/>
      </c>
      <c r="T108" s="10"/>
      <c r="U108" s="117"/>
      <c r="V108" s="118"/>
      <c r="X108" s="100"/>
      <c r="Y108" s="101"/>
      <c r="Z108" s="100"/>
      <c r="AA108" s="102"/>
      <c r="AB108" s="97" t="str">
        <f t="shared" si="22"/>
        <v/>
      </c>
      <c r="AC108" s="103"/>
      <c r="AD108" s="102"/>
      <c r="AE108" s="104"/>
      <c r="AF108" s="104"/>
      <c r="AG108" s="97" t="str">
        <f t="shared" si="27"/>
        <v/>
      </c>
      <c r="AH108" s="105"/>
      <c r="AI108" s="97" t="str">
        <f t="shared" si="28"/>
        <v/>
      </c>
      <c r="AJ108" s="99" t="str">
        <f t="shared" si="29"/>
        <v/>
      </c>
    </row>
    <row r="109" spans="1:36" ht="20.45" customHeight="1" x14ac:dyDescent="0.25">
      <c r="A109" s="10" t="s">
        <v>245</v>
      </c>
      <c r="B109" s="9"/>
      <c r="C109" s="9"/>
      <c r="D109" s="10"/>
      <c r="E109" s="9"/>
      <c r="F109" s="9"/>
      <c r="G109" s="10"/>
      <c r="H109" s="10"/>
      <c r="I109" s="10"/>
      <c r="J109" s="11"/>
      <c r="K109" s="16" t="str">
        <f t="shared" si="23"/>
        <v/>
      </c>
      <c r="L109" s="8"/>
      <c r="M109" s="11"/>
      <c r="N109" s="12"/>
      <c r="O109" s="12"/>
      <c r="P109" s="77" t="str">
        <f t="shared" si="24"/>
        <v/>
      </c>
      <c r="Q109" s="13"/>
      <c r="R109" s="17" t="str">
        <f t="shared" si="25"/>
        <v/>
      </c>
      <c r="S109" s="18" t="str">
        <f t="shared" si="26"/>
        <v/>
      </c>
      <c r="T109" s="10"/>
      <c r="U109" s="117"/>
      <c r="V109" s="118"/>
      <c r="X109" s="92"/>
      <c r="Y109" s="93"/>
      <c r="Z109" s="92"/>
      <c r="AA109" s="94"/>
      <c r="AB109" s="97" t="str">
        <f t="shared" si="22"/>
        <v/>
      </c>
      <c r="AC109" s="95"/>
      <c r="AD109" s="94"/>
      <c r="AE109" s="96"/>
      <c r="AF109" s="96"/>
      <c r="AG109" s="97" t="str">
        <f t="shared" si="27"/>
        <v/>
      </c>
      <c r="AH109" s="98"/>
      <c r="AI109" s="97" t="str">
        <f t="shared" si="28"/>
        <v/>
      </c>
      <c r="AJ109" s="99" t="str">
        <f t="shared" si="29"/>
        <v/>
      </c>
    </row>
    <row r="110" spans="1:36" ht="20.45" customHeight="1" x14ac:dyDescent="0.25">
      <c r="A110" s="10" t="s">
        <v>246</v>
      </c>
      <c r="B110" s="9"/>
      <c r="C110" s="9"/>
      <c r="D110" s="10"/>
      <c r="E110" s="9"/>
      <c r="F110" s="9"/>
      <c r="G110" s="10"/>
      <c r="H110" s="10"/>
      <c r="I110" s="10"/>
      <c r="J110" s="11"/>
      <c r="K110" s="16" t="str">
        <f t="shared" si="23"/>
        <v/>
      </c>
      <c r="L110" s="8"/>
      <c r="M110" s="11"/>
      <c r="N110" s="12"/>
      <c r="O110" s="12"/>
      <c r="P110" s="77" t="str">
        <f t="shared" si="24"/>
        <v/>
      </c>
      <c r="Q110" s="13"/>
      <c r="R110" s="17" t="str">
        <f t="shared" si="25"/>
        <v/>
      </c>
      <c r="S110" s="18" t="str">
        <f t="shared" si="26"/>
        <v/>
      </c>
      <c r="T110" s="10"/>
      <c r="U110" s="117"/>
      <c r="V110" s="118"/>
      <c r="X110" s="100"/>
      <c r="Y110" s="101"/>
      <c r="Z110" s="100"/>
      <c r="AA110" s="102"/>
      <c r="AB110" s="97" t="str">
        <f t="shared" si="22"/>
        <v/>
      </c>
      <c r="AC110" s="103"/>
      <c r="AD110" s="102"/>
      <c r="AE110" s="104"/>
      <c r="AF110" s="104"/>
      <c r="AG110" s="97" t="str">
        <f t="shared" si="27"/>
        <v/>
      </c>
      <c r="AH110" s="105"/>
      <c r="AI110" s="97" t="str">
        <f t="shared" si="28"/>
        <v/>
      </c>
      <c r="AJ110" s="99" t="str">
        <f t="shared" si="29"/>
        <v/>
      </c>
    </row>
    <row r="111" spans="1:36" ht="20.45" customHeight="1" x14ac:dyDescent="0.25">
      <c r="A111" s="10" t="s">
        <v>247</v>
      </c>
      <c r="B111" s="9"/>
      <c r="C111" s="9"/>
      <c r="D111" s="10"/>
      <c r="E111" s="9"/>
      <c r="F111" s="9"/>
      <c r="G111" s="10"/>
      <c r="H111" s="10"/>
      <c r="I111" s="10"/>
      <c r="J111" s="11"/>
      <c r="K111" s="16" t="str">
        <f t="shared" si="23"/>
        <v/>
      </c>
      <c r="L111" s="8"/>
      <c r="M111" s="11"/>
      <c r="N111" s="12"/>
      <c r="O111" s="12"/>
      <c r="P111" s="77" t="str">
        <f t="shared" si="24"/>
        <v/>
      </c>
      <c r="Q111" s="13"/>
      <c r="R111" s="17" t="str">
        <f t="shared" si="25"/>
        <v/>
      </c>
      <c r="S111" s="18" t="str">
        <f t="shared" si="26"/>
        <v/>
      </c>
      <c r="T111" s="10"/>
      <c r="U111" s="117"/>
      <c r="V111" s="118"/>
      <c r="X111" s="92"/>
      <c r="Y111" s="93"/>
      <c r="Z111" s="92"/>
      <c r="AA111" s="94"/>
      <c r="AB111" s="97" t="str">
        <f t="shared" si="22"/>
        <v/>
      </c>
      <c r="AC111" s="95"/>
      <c r="AD111" s="94"/>
      <c r="AE111" s="96"/>
      <c r="AF111" s="96"/>
      <c r="AG111" s="97" t="str">
        <f t="shared" si="27"/>
        <v/>
      </c>
      <c r="AH111" s="98"/>
      <c r="AI111" s="97" t="str">
        <f t="shared" si="28"/>
        <v/>
      </c>
      <c r="AJ111" s="99" t="str">
        <f t="shared" si="29"/>
        <v/>
      </c>
    </row>
    <row r="112" spans="1:36" ht="20.45" customHeight="1" x14ac:dyDescent="0.25">
      <c r="A112" s="10" t="s">
        <v>248</v>
      </c>
      <c r="B112" s="9"/>
      <c r="C112" s="9"/>
      <c r="D112" s="10"/>
      <c r="E112" s="9"/>
      <c r="F112" s="9"/>
      <c r="G112" s="10"/>
      <c r="H112" s="10"/>
      <c r="I112" s="10"/>
      <c r="J112" s="11"/>
      <c r="K112" s="16" t="str">
        <f t="shared" si="23"/>
        <v/>
      </c>
      <c r="L112" s="8"/>
      <c r="M112" s="11"/>
      <c r="N112" s="12"/>
      <c r="O112" s="12"/>
      <c r="P112" s="77" t="str">
        <f t="shared" si="24"/>
        <v/>
      </c>
      <c r="Q112" s="13"/>
      <c r="R112" s="17" t="str">
        <f t="shared" si="25"/>
        <v/>
      </c>
      <c r="S112" s="18" t="str">
        <f t="shared" si="26"/>
        <v/>
      </c>
      <c r="T112" s="10"/>
      <c r="U112" s="117"/>
      <c r="V112" s="118"/>
      <c r="X112" s="100"/>
      <c r="Y112" s="101"/>
      <c r="Z112" s="100"/>
      <c r="AA112" s="102"/>
      <c r="AB112" s="97" t="str">
        <f t="shared" si="22"/>
        <v/>
      </c>
      <c r="AC112" s="103"/>
      <c r="AD112" s="102"/>
      <c r="AE112" s="104"/>
      <c r="AF112" s="104"/>
      <c r="AG112" s="97" t="str">
        <f t="shared" si="27"/>
        <v/>
      </c>
      <c r="AH112" s="105"/>
      <c r="AI112" s="97" t="str">
        <f t="shared" si="28"/>
        <v/>
      </c>
      <c r="AJ112" s="99" t="str">
        <f t="shared" si="29"/>
        <v/>
      </c>
    </row>
    <row r="113" spans="1:36" ht="20.45" customHeight="1" x14ac:dyDescent="0.25">
      <c r="A113" s="10" t="s">
        <v>249</v>
      </c>
      <c r="B113" s="9"/>
      <c r="C113" s="9"/>
      <c r="D113" s="10"/>
      <c r="E113" s="9"/>
      <c r="F113" s="9"/>
      <c r="G113" s="10"/>
      <c r="H113" s="10"/>
      <c r="I113" s="10"/>
      <c r="J113" s="11"/>
      <c r="K113" s="16" t="str">
        <f t="shared" si="23"/>
        <v/>
      </c>
      <c r="L113" s="8"/>
      <c r="M113" s="11"/>
      <c r="N113" s="12"/>
      <c r="O113" s="12"/>
      <c r="P113" s="77" t="str">
        <f t="shared" si="24"/>
        <v/>
      </c>
      <c r="Q113" s="13"/>
      <c r="R113" s="17" t="str">
        <f t="shared" si="25"/>
        <v/>
      </c>
      <c r="S113" s="18" t="str">
        <f t="shared" si="26"/>
        <v/>
      </c>
      <c r="T113" s="10"/>
      <c r="U113" s="117"/>
      <c r="V113" s="118"/>
      <c r="X113" s="92"/>
      <c r="Y113" s="93"/>
      <c r="Z113" s="92"/>
      <c r="AA113" s="94"/>
      <c r="AB113" s="97" t="str">
        <f t="shared" si="22"/>
        <v/>
      </c>
      <c r="AC113" s="95"/>
      <c r="AD113" s="94"/>
      <c r="AE113" s="96"/>
      <c r="AF113" s="96"/>
      <c r="AG113" s="97" t="str">
        <f t="shared" si="27"/>
        <v/>
      </c>
      <c r="AH113" s="98"/>
      <c r="AI113" s="97" t="str">
        <f t="shared" si="28"/>
        <v/>
      </c>
      <c r="AJ113" s="99" t="str">
        <f t="shared" si="29"/>
        <v/>
      </c>
    </row>
    <row r="114" spans="1:36" ht="20.45" customHeight="1" x14ac:dyDescent="0.25">
      <c r="A114" s="10" t="s">
        <v>250</v>
      </c>
      <c r="B114" s="9"/>
      <c r="C114" s="9"/>
      <c r="D114" s="10"/>
      <c r="E114" s="9"/>
      <c r="F114" s="9"/>
      <c r="G114" s="10"/>
      <c r="H114" s="10"/>
      <c r="I114" s="10"/>
      <c r="J114" s="11"/>
      <c r="K114" s="16" t="str">
        <f t="shared" si="23"/>
        <v/>
      </c>
      <c r="L114" s="8"/>
      <c r="M114" s="11"/>
      <c r="N114" s="12"/>
      <c r="O114" s="12"/>
      <c r="P114" s="77" t="str">
        <f t="shared" si="24"/>
        <v/>
      </c>
      <c r="Q114" s="13"/>
      <c r="R114" s="17" t="str">
        <f t="shared" si="25"/>
        <v/>
      </c>
      <c r="S114" s="18" t="str">
        <f t="shared" si="26"/>
        <v/>
      </c>
      <c r="T114" s="10"/>
      <c r="U114" s="117"/>
      <c r="V114" s="118"/>
      <c r="X114" s="100"/>
      <c r="Y114" s="101"/>
      <c r="Z114" s="100"/>
      <c r="AA114" s="102"/>
      <c r="AB114" s="97" t="str">
        <f t="shared" si="22"/>
        <v/>
      </c>
      <c r="AC114" s="103"/>
      <c r="AD114" s="102"/>
      <c r="AE114" s="104"/>
      <c r="AF114" s="104"/>
      <c r="AG114" s="97" t="str">
        <f t="shared" si="27"/>
        <v/>
      </c>
      <c r="AH114" s="105"/>
      <c r="AI114" s="97" t="str">
        <f t="shared" si="28"/>
        <v/>
      </c>
      <c r="AJ114" s="99" t="str">
        <f t="shared" si="29"/>
        <v/>
      </c>
    </row>
    <row r="115" spans="1:36" ht="20.45" customHeight="1" x14ac:dyDescent="0.25">
      <c r="A115" s="10" t="s">
        <v>251</v>
      </c>
      <c r="B115" s="9"/>
      <c r="C115" s="9"/>
      <c r="D115" s="10"/>
      <c r="E115" s="9"/>
      <c r="F115" s="9"/>
      <c r="G115" s="10"/>
      <c r="H115" s="10"/>
      <c r="I115" s="10"/>
      <c r="J115" s="11"/>
      <c r="K115" s="16" t="str">
        <f t="shared" si="23"/>
        <v/>
      </c>
      <c r="L115" s="8"/>
      <c r="M115" s="11"/>
      <c r="N115" s="12"/>
      <c r="O115" s="12"/>
      <c r="P115" s="77" t="str">
        <f t="shared" si="24"/>
        <v/>
      </c>
      <c r="Q115" s="13"/>
      <c r="R115" s="17" t="str">
        <f t="shared" si="25"/>
        <v/>
      </c>
      <c r="S115" s="18" t="str">
        <f t="shared" si="26"/>
        <v/>
      </c>
      <c r="T115" s="10"/>
      <c r="U115" s="117"/>
      <c r="V115" s="118"/>
      <c r="X115" s="92"/>
      <c r="Y115" s="93"/>
      <c r="Z115" s="92"/>
      <c r="AA115" s="94"/>
      <c r="AB115" s="97" t="str">
        <f t="shared" si="22"/>
        <v/>
      </c>
      <c r="AC115" s="95"/>
      <c r="AD115" s="94"/>
      <c r="AE115" s="96"/>
      <c r="AF115" s="96"/>
      <c r="AG115" s="97" t="str">
        <f t="shared" si="27"/>
        <v/>
      </c>
      <c r="AH115" s="98"/>
      <c r="AI115" s="97" t="str">
        <f t="shared" si="28"/>
        <v/>
      </c>
      <c r="AJ115" s="99" t="str">
        <f t="shared" si="29"/>
        <v/>
      </c>
    </row>
    <row r="116" spans="1:36" ht="20.45" customHeight="1" x14ac:dyDescent="0.25">
      <c r="A116" s="10" t="s">
        <v>252</v>
      </c>
      <c r="B116" s="9"/>
      <c r="C116" s="9"/>
      <c r="D116" s="10"/>
      <c r="E116" s="9"/>
      <c r="F116" s="9"/>
      <c r="G116" s="10"/>
      <c r="H116" s="10"/>
      <c r="I116" s="10"/>
      <c r="J116" s="11"/>
      <c r="K116" s="16" t="str">
        <f t="shared" si="23"/>
        <v/>
      </c>
      <c r="L116" s="8"/>
      <c r="M116" s="11"/>
      <c r="N116" s="12"/>
      <c r="O116" s="12"/>
      <c r="P116" s="77" t="str">
        <f t="shared" si="24"/>
        <v/>
      </c>
      <c r="Q116" s="13"/>
      <c r="R116" s="17" t="str">
        <f t="shared" si="25"/>
        <v/>
      </c>
      <c r="S116" s="18" t="str">
        <f t="shared" si="26"/>
        <v/>
      </c>
      <c r="T116" s="10"/>
      <c r="U116" s="117"/>
      <c r="V116" s="118"/>
      <c r="X116" s="100"/>
      <c r="Y116" s="101"/>
      <c r="Z116" s="100"/>
      <c r="AA116" s="102"/>
      <c r="AB116" s="97" t="str">
        <f t="shared" si="22"/>
        <v/>
      </c>
      <c r="AC116" s="103"/>
      <c r="AD116" s="102"/>
      <c r="AE116" s="104"/>
      <c r="AF116" s="104"/>
      <c r="AG116" s="97" t="str">
        <f t="shared" si="27"/>
        <v/>
      </c>
      <c r="AH116" s="105"/>
      <c r="AI116" s="97" t="str">
        <f t="shared" si="28"/>
        <v/>
      </c>
      <c r="AJ116" s="99" t="str">
        <f t="shared" si="29"/>
        <v/>
      </c>
    </row>
    <row r="117" spans="1:36" ht="20.45" customHeight="1" x14ac:dyDescent="0.25">
      <c r="A117" s="10" t="s">
        <v>253</v>
      </c>
      <c r="B117" s="9"/>
      <c r="C117" s="9"/>
      <c r="D117" s="10"/>
      <c r="E117" s="9"/>
      <c r="F117" s="9"/>
      <c r="G117" s="10"/>
      <c r="H117" s="10"/>
      <c r="I117" s="10"/>
      <c r="J117" s="11"/>
      <c r="K117" s="16" t="str">
        <f t="shared" si="23"/>
        <v/>
      </c>
      <c r="L117" s="8"/>
      <c r="M117" s="11"/>
      <c r="N117" s="12"/>
      <c r="O117" s="12"/>
      <c r="P117" s="77" t="str">
        <f t="shared" si="24"/>
        <v/>
      </c>
      <c r="Q117" s="13"/>
      <c r="R117" s="17" t="str">
        <f t="shared" si="25"/>
        <v/>
      </c>
      <c r="S117" s="18" t="str">
        <f t="shared" si="26"/>
        <v/>
      </c>
      <c r="T117" s="10"/>
      <c r="U117" s="117"/>
      <c r="V117" s="118"/>
      <c r="X117" s="92"/>
      <c r="Y117" s="93"/>
      <c r="Z117" s="92"/>
      <c r="AA117" s="94"/>
      <c r="AB117" s="97" t="str">
        <f t="shared" si="22"/>
        <v/>
      </c>
      <c r="AC117" s="95"/>
      <c r="AD117" s="94"/>
      <c r="AE117" s="96"/>
      <c r="AF117" s="96"/>
      <c r="AG117" s="97" t="str">
        <f t="shared" si="27"/>
        <v/>
      </c>
      <c r="AH117" s="98"/>
      <c r="AI117" s="97" t="str">
        <f t="shared" si="28"/>
        <v/>
      </c>
      <c r="AJ117" s="99" t="str">
        <f t="shared" si="29"/>
        <v/>
      </c>
    </row>
    <row r="118" spans="1:36" ht="20.45" customHeight="1" x14ac:dyDescent="0.25">
      <c r="A118" s="10" t="s">
        <v>254</v>
      </c>
      <c r="B118" s="9"/>
      <c r="C118" s="9"/>
      <c r="D118" s="10"/>
      <c r="E118" s="9"/>
      <c r="F118" s="9"/>
      <c r="G118" s="10"/>
      <c r="H118" s="10"/>
      <c r="I118" s="10"/>
      <c r="J118" s="11"/>
      <c r="K118" s="16" t="str">
        <f t="shared" si="23"/>
        <v/>
      </c>
      <c r="L118" s="8"/>
      <c r="M118" s="11"/>
      <c r="N118" s="12"/>
      <c r="O118" s="12"/>
      <c r="P118" s="77" t="str">
        <f t="shared" si="24"/>
        <v/>
      </c>
      <c r="Q118" s="13"/>
      <c r="R118" s="17" t="str">
        <f t="shared" si="25"/>
        <v/>
      </c>
      <c r="S118" s="18" t="str">
        <f t="shared" si="26"/>
        <v/>
      </c>
      <c r="T118" s="10"/>
      <c r="U118" s="117"/>
      <c r="V118" s="118"/>
      <c r="X118" s="100"/>
      <c r="Y118" s="101"/>
      <c r="Z118" s="100"/>
      <c r="AA118" s="102"/>
      <c r="AB118" s="97" t="str">
        <f t="shared" si="22"/>
        <v/>
      </c>
      <c r="AC118" s="103"/>
      <c r="AD118" s="102"/>
      <c r="AE118" s="104"/>
      <c r="AF118" s="104"/>
      <c r="AG118" s="97" t="str">
        <f t="shared" si="27"/>
        <v/>
      </c>
      <c r="AH118" s="105"/>
      <c r="AI118" s="97" t="str">
        <f t="shared" si="28"/>
        <v/>
      </c>
      <c r="AJ118" s="99" t="str">
        <f t="shared" si="29"/>
        <v/>
      </c>
    </row>
    <row r="119" spans="1:36" ht="20.45" customHeight="1" x14ac:dyDescent="0.25">
      <c r="A119" s="10" t="s">
        <v>255</v>
      </c>
      <c r="B119" s="9"/>
      <c r="C119" s="9"/>
      <c r="D119" s="10"/>
      <c r="E119" s="9"/>
      <c r="F119" s="9"/>
      <c r="G119" s="10"/>
      <c r="H119" s="10"/>
      <c r="I119" s="10"/>
      <c r="J119" s="11"/>
      <c r="K119" s="16" t="str">
        <f t="shared" si="23"/>
        <v/>
      </c>
      <c r="L119" s="8"/>
      <c r="M119" s="11"/>
      <c r="N119" s="12"/>
      <c r="O119" s="12"/>
      <c r="P119" s="77" t="str">
        <f t="shared" si="24"/>
        <v/>
      </c>
      <c r="Q119" s="13"/>
      <c r="R119" s="17" t="str">
        <f t="shared" si="25"/>
        <v/>
      </c>
      <c r="S119" s="18" t="str">
        <f t="shared" si="26"/>
        <v/>
      </c>
      <c r="T119" s="10"/>
      <c r="U119" s="117"/>
      <c r="V119" s="118"/>
      <c r="X119" s="92"/>
      <c r="Y119" s="93"/>
      <c r="Z119" s="92"/>
      <c r="AA119" s="94"/>
      <c r="AB119" s="97" t="str">
        <f t="shared" si="22"/>
        <v/>
      </c>
      <c r="AC119" s="95"/>
      <c r="AD119" s="94"/>
      <c r="AE119" s="96"/>
      <c r="AF119" s="96"/>
      <c r="AG119" s="97" t="str">
        <f t="shared" si="27"/>
        <v/>
      </c>
      <c r="AH119" s="98"/>
      <c r="AI119" s="97" t="str">
        <f t="shared" si="28"/>
        <v/>
      </c>
      <c r="AJ119" s="99" t="str">
        <f t="shared" si="29"/>
        <v/>
      </c>
    </row>
    <row r="120" spans="1:36" ht="20.45" customHeight="1" x14ac:dyDescent="0.25">
      <c r="A120" s="10" t="s">
        <v>256</v>
      </c>
      <c r="B120" s="9"/>
      <c r="C120" s="9"/>
      <c r="D120" s="10"/>
      <c r="E120" s="9"/>
      <c r="F120" s="9"/>
      <c r="G120" s="10"/>
      <c r="H120" s="10"/>
      <c r="I120" s="10"/>
      <c r="J120" s="11"/>
      <c r="K120" s="16" t="str">
        <f t="shared" si="23"/>
        <v/>
      </c>
      <c r="L120" s="8"/>
      <c r="M120" s="11"/>
      <c r="N120" s="12"/>
      <c r="O120" s="12"/>
      <c r="P120" s="77" t="str">
        <f t="shared" si="24"/>
        <v/>
      </c>
      <c r="Q120" s="13"/>
      <c r="R120" s="17" t="str">
        <f t="shared" si="25"/>
        <v/>
      </c>
      <c r="S120" s="18" t="str">
        <f t="shared" si="26"/>
        <v/>
      </c>
      <c r="T120" s="10"/>
      <c r="U120" s="117"/>
      <c r="V120" s="118"/>
      <c r="X120" s="100"/>
      <c r="Y120" s="101"/>
      <c r="Z120" s="100"/>
      <c r="AA120" s="102"/>
      <c r="AB120" s="97" t="str">
        <f t="shared" si="22"/>
        <v/>
      </c>
      <c r="AC120" s="103"/>
      <c r="AD120" s="102"/>
      <c r="AE120" s="104"/>
      <c r="AF120" s="104"/>
      <c r="AG120" s="97" t="str">
        <f t="shared" si="27"/>
        <v/>
      </c>
      <c r="AH120" s="105"/>
      <c r="AI120" s="97" t="str">
        <f t="shared" si="28"/>
        <v/>
      </c>
      <c r="AJ120" s="99" t="str">
        <f t="shared" si="29"/>
        <v/>
      </c>
    </row>
    <row r="121" spans="1:36" ht="20.45" customHeight="1" x14ac:dyDescent="0.25">
      <c r="A121" s="10" t="s">
        <v>257</v>
      </c>
      <c r="B121" s="9"/>
      <c r="C121" s="9"/>
      <c r="D121" s="10"/>
      <c r="E121" s="9"/>
      <c r="F121" s="9"/>
      <c r="G121" s="10"/>
      <c r="H121" s="10"/>
      <c r="I121" s="10"/>
      <c r="J121" s="11"/>
      <c r="K121" s="16" t="str">
        <f t="shared" si="23"/>
        <v/>
      </c>
      <c r="L121" s="8"/>
      <c r="M121" s="11"/>
      <c r="N121" s="12"/>
      <c r="O121" s="12"/>
      <c r="P121" s="77" t="str">
        <f t="shared" si="24"/>
        <v/>
      </c>
      <c r="Q121" s="13"/>
      <c r="R121" s="17" t="str">
        <f t="shared" si="25"/>
        <v/>
      </c>
      <c r="S121" s="18" t="str">
        <f t="shared" si="26"/>
        <v/>
      </c>
      <c r="T121" s="10"/>
      <c r="U121" s="117"/>
      <c r="V121" s="118"/>
      <c r="X121" s="92"/>
      <c r="Y121" s="93"/>
      <c r="Z121" s="92"/>
      <c r="AA121" s="94"/>
      <c r="AB121" s="97" t="str">
        <f t="shared" si="22"/>
        <v/>
      </c>
      <c r="AC121" s="95"/>
      <c r="AD121" s="94"/>
      <c r="AE121" s="96"/>
      <c r="AF121" s="96"/>
      <c r="AG121" s="97" t="str">
        <f t="shared" si="27"/>
        <v/>
      </c>
      <c r="AH121" s="98"/>
      <c r="AI121" s="97" t="str">
        <f t="shared" si="28"/>
        <v/>
      </c>
      <c r="AJ121" s="99" t="str">
        <f t="shared" si="29"/>
        <v/>
      </c>
    </row>
    <row r="122" spans="1:36" ht="20.45" customHeight="1" x14ac:dyDescent="0.25">
      <c r="A122" s="10" t="s">
        <v>258</v>
      </c>
      <c r="B122" s="9"/>
      <c r="C122" s="9"/>
      <c r="D122" s="10"/>
      <c r="E122" s="9"/>
      <c r="F122" s="9"/>
      <c r="G122" s="10"/>
      <c r="H122" s="10"/>
      <c r="I122" s="10"/>
      <c r="J122" s="11"/>
      <c r="K122" s="16" t="str">
        <f t="shared" si="23"/>
        <v/>
      </c>
      <c r="L122" s="8"/>
      <c r="M122" s="11"/>
      <c r="N122" s="12"/>
      <c r="O122" s="12"/>
      <c r="P122" s="77" t="str">
        <f t="shared" si="24"/>
        <v/>
      </c>
      <c r="Q122" s="13"/>
      <c r="R122" s="17" t="str">
        <f t="shared" si="25"/>
        <v/>
      </c>
      <c r="S122" s="18" t="str">
        <f t="shared" si="26"/>
        <v/>
      </c>
      <c r="T122" s="10"/>
      <c r="U122" s="117"/>
      <c r="V122" s="118"/>
      <c r="X122" s="100"/>
      <c r="Y122" s="101"/>
      <c r="Z122" s="100"/>
      <c r="AA122" s="102"/>
      <c r="AB122" s="97" t="str">
        <f t="shared" si="22"/>
        <v/>
      </c>
      <c r="AC122" s="103"/>
      <c r="AD122" s="102"/>
      <c r="AE122" s="104"/>
      <c r="AF122" s="104"/>
      <c r="AG122" s="97" t="str">
        <f t="shared" si="27"/>
        <v/>
      </c>
      <c r="AH122" s="105"/>
      <c r="AI122" s="97" t="str">
        <f t="shared" si="28"/>
        <v/>
      </c>
      <c r="AJ122" s="99" t="str">
        <f t="shared" si="29"/>
        <v/>
      </c>
    </row>
    <row r="123" spans="1:36" ht="20.45" customHeight="1" x14ac:dyDescent="0.25">
      <c r="A123" s="10" t="s">
        <v>259</v>
      </c>
      <c r="B123" s="9"/>
      <c r="C123" s="9"/>
      <c r="D123" s="10"/>
      <c r="E123" s="9"/>
      <c r="F123" s="9"/>
      <c r="G123" s="10"/>
      <c r="H123" s="10"/>
      <c r="I123" s="10"/>
      <c r="J123" s="11"/>
      <c r="K123" s="16" t="str">
        <f t="shared" si="23"/>
        <v/>
      </c>
      <c r="L123" s="8"/>
      <c r="M123" s="11"/>
      <c r="N123" s="12"/>
      <c r="O123" s="12"/>
      <c r="P123" s="77" t="str">
        <f t="shared" si="24"/>
        <v/>
      </c>
      <c r="Q123" s="13"/>
      <c r="R123" s="17" t="str">
        <f t="shared" si="25"/>
        <v/>
      </c>
      <c r="S123" s="18" t="str">
        <f t="shared" si="26"/>
        <v/>
      </c>
      <c r="T123" s="10"/>
      <c r="U123" s="117"/>
      <c r="V123" s="118"/>
      <c r="X123" s="92"/>
      <c r="Y123" s="93"/>
      <c r="Z123" s="92"/>
      <c r="AA123" s="94"/>
      <c r="AB123" s="97" t="str">
        <f t="shared" si="22"/>
        <v/>
      </c>
      <c r="AC123" s="95"/>
      <c r="AD123" s="94"/>
      <c r="AE123" s="96"/>
      <c r="AF123" s="96"/>
      <c r="AG123" s="97" t="str">
        <f t="shared" si="27"/>
        <v/>
      </c>
      <c r="AH123" s="98"/>
      <c r="AI123" s="97" t="str">
        <f t="shared" si="28"/>
        <v/>
      </c>
      <c r="AJ123" s="99" t="str">
        <f t="shared" si="29"/>
        <v/>
      </c>
    </row>
    <row r="124" spans="1:36" ht="20.45" customHeight="1" x14ac:dyDescent="0.25">
      <c r="A124" s="10" t="s">
        <v>260</v>
      </c>
      <c r="B124" s="9"/>
      <c r="C124" s="9"/>
      <c r="D124" s="10"/>
      <c r="E124" s="9"/>
      <c r="F124" s="9"/>
      <c r="G124" s="10"/>
      <c r="H124" s="10"/>
      <c r="I124" s="10"/>
      <c r="J124" s="11"/>
      <c r="K124" s="16" t="str">
        <f t="shared" si="23"/>
        <v/>
      </c>
      <c r="L124" s="8"/>
      <c r="M124" s="11"/>
      <c r="N124" s="12"/>
      <c r="O124" s="12"/>
      <c r="P124" s="77" t="str">
        <f t="shared" si="24"/>
        <v/>
      </c>
      <c r="Q124" s="13"/>
      <c r="R124" s="17" t="str">
        <f t="shared" si="25"/>
        <v/>
      </c>
      <c r="S124" s="18" t="str">
        <f t="shared" si="26"/>
        <v/>
      </c>
      <c r="T124" s="10"/>
      <c r="U124" s="117"/>
      <c r="V124" s="118"/>
      <c r="X124" s="100"/>
      <c r="Y124" s="101"/>
      <c r="Z124" s="100"/>
      <c r="AA124" s="102"/>
      <c r="AB124" s="97" t="str">
        <f t="shared" si="22"/>
        <v/>
      </c>
      <c r="AC124" s="103"/>
      <c r="AD124" s="102"/>
      <c r="AE124" s="104"/>
      <c r="AF124" s="104"/>
      <c r="AG124" s="97" t="str">
        <f t="shared" si="27"/>
        <v/>
      </c>
      <c r="AH124" s="105"/>
      <c r="AI124" s="97" t="str">
        <f t="shared" si="28"/>
        <v/>
      </c>
      <c r="AJ124" s="99" t="str">
        <f t="shared" si="29"/>
        <v/>
      </c>
    </row>
    <row r="125" spans="1:36" ht="20.45" customHeight="1" x14ac:dyDescent="0.25">
      <c r="A125" s="10" t="s">
        <v>261</v>
      </c>
      <c r="B125" s="9"/>
      <c r="C125" s="9"/>
      <c r="D125" s="10"/>
      <c r="E125" s="9"/>
      <c r="F125" s="9"/>
      <c r="G125" s="10"/>
      <c r="H125" s="10"/>
      <c r="I125" s="10"/>
      <c r="J125" s="11"/>
      <c r="K125" s="16" t="str">
        <f t="shared" si="23"/>
        <v/>
      </c>
      <c r="L125" s="8"/>
      <c r="M125" s="11"/>
      <c r="N125" s="12"/>
      <c r="O125" s="12"/>
      <c r="P125" s="77" t="str">
        <f t="shared" si="24"/>
        <v/>
      </c>
      <c r="Q125" s="13"/>
      <c r="R125" s="17" t="str">
        <f t="shared" si="25"/>
        <v/>
      </c>
      <c r="S125" s="18" t="str">
        <f t="shared" si="26"/>
        <v/>
      </c>
      <c r="T125" s="10"/>
      <c r="U125" s="117"/>
      <c r="V125" s="118"/>
      <c r="X125" s="92"/>
      <c r="Y125" s="93"/>
      <c r="Z125" s="92"/>
      <c r="AA125" s="94"/>
      <c r="AB125" s="97" t="str">
        <f t="shared" si="22"/>
        <v/>
      </c>
      <c r="AC125" s="95"/>
      <c r="AD125" s="94"/>
      <c r="AE125" s="96"/>
      <c r="AF125" s="96"/>
      <c r="AG125" s="97" t="str">
        <f t="shared" si="27"/>
        <v/>
      </c>
      <c r="AH125" s="98"/>
      <c r="AI125" s="97" t="str">
        <f t="shared" si="28"/>
        <v/>
      </c>
      <c r="AJ125" s="99" t="str">
        <f t="shared" si="29"/>
        <v/>
      </c>
    </row>
    <row r="126" spans="1:36" ht="20.45" customHeight="1" x14ac:dyDescent="0.25">
      <c r="A126" s="10" t="s">
        <v>262</v>
      </c>
      <c r="B126" s="9"/>
      <c r="C126" s="9"/>
      <c r="D126" s="10"/>
      <c r="E126" s="9"/>
      <c r="F126" s="9"/>
      <c r="G126" s="10"/>
      <c r="H126" s="10"/>
      <c r="I126" s="10"/>
      <c r="J126" s="11"/>
      <c r="K126" s="16" t="str">
        <f t="shared" si="23"/>
        <v/>
      </c>
      <c r="L126" s="8"/>
      <c r="M126" s="11"/>
      <c r="N126" s="12"/>
      <c r="O126" s="12"/>
      <c r="P126" s="77" t="str">
        <f t="shared" si="24"/>
        <v/>
      </c>
      <c r="Q126" s="13"/>
      <c r="R126" s="17" t="str">
        <f t="shared" si="25"/>
        <v/>
      </c>
      <c r="S126" s="18" t="str">
        <f t="shared" si="26"/>
        <v/>
      </c>
      <c r="T126" s="10"/>
      <c r="U126" s="117"/>
      <c r="V126" s="118"/>
      <c r="X126" s="100"/>
      <c r="Y126" s="101"/>
      <c r="Z126" s="100"/>
      <c r="AA126" s="102"/>
      <c r="AB126" s="97" t="str">
        <f t="shared" si="22"/>
        <v/>
      </c>
      <c r="AC126" s="103"/>
      <c r="AD126" s="102"/>
      <c r="AE126" s="104"/>
      <c r="AF126" s="104"/>
      <c r="AG126" s="97" t="str">
        <f t="shared" si="27"/>
        <v/>
      </c>
      <c r="AH126" s="105"/>
      <c r="AI126" s="97" t="str">
        <f t="shared" si="28"/>
        <v/>
      </c>
      <c r="AJ126" s="99" t="str">
        <f t="shared" si="29"/>
        <v/>
      </c>
    </row>
    <row r="127" spans="1:36" ht="20.45" customHeight="1" x14ac:dyDescent="0.25">
      <c r="A127" s="10" t="s">
        <v>263</v>
      </c>
      <c r="B127" s="9"/>
      <c r="C127" s="9"/>
      <c r="D127" s="10"/>
      <c r="E127" s="9"/>
      <c r="F127" s="9"/>
      <c r="G127" s="10"/>
      <c r="H127" s="10"/>
      <c r="I127" s="10"/>
      <c r="J127" s="11"/>
      <c r="K127" s="16" t="str">
        <f t="shared" si="23"/>
        <v/>
      </c>
      <c r="L127" s="8"/>
      <c r="M127" s="11"/>
      <c r="N127" s="12"/>
      <c r="O127" s="12"/>
      <c r="P127" s="77" t="str">
        <f t="shared" si="24"/>
        <v/>
      </c>
      <c r="Q127" s="13"/>
      <c r="R127" s="17" t="str">
        <f t="shared" si="25"/>
        <v/>
      </c>
      <c r="S127" s="18" t="str">
        <f t="shared" si="26"/>
        <v/>
      </c>
      <c r="T127" s="10"/>
      <c r="U127" s="117"/>
      <c r="V127" s="118"/>
      <c r="X127" s="92"/>
      <c r="Y127" s="93"/>
      <c r="Z127" s="92"/>
      <c r="AA127" s="94"/>
      <c r="AB127" s="97" t="str">
        <f t="shared" si="22"/>
        <v/>
      </c>
      <c r="AC127" s="95"/>
      <c r="AD127" s="94"/>
      <c r="AE127" s="96"/>
      <c r="AF127" s="96"/>
      <c r="AG127" s="97" t="str">
        <f t="shared" si="27"/>
        <v/>
      </c>
      <c r="AH127" s="98"/>
      <c r="AI127" s="97" t="str">
        <f t="shared" si="28"/>
        <v/>
      </c>
      <c r="AJ127" s="99" t="str">
        <f t="shared" si="29"/>
        <v/>
      </c>
    </row>
    <row r="128" spans="1:36" ht="20.45" customHeight="1" x14ac:dyDescent="0.25">
      <c r="A128" s="10" t="s">
        <v>264</v>
      </c>
      <c r="B128" s="9"/>
      <c r="C128" s="9"/>
      <c r="D128" s="10"/>
      <c r="E128" s="9"/>
      <c r="F128" s="9"/>
      <c r="G128" s="10"/>
      <c r="H128" s="10"/>
      <c r="I128" s="10"/>
      <c r="J128" s="11"/>
      <c r="K128" s="16" t="str">
        <f t="shared" si="23"/>
        <v/>
      </c>
      <c r="L128" s="8"/>
      <c r="M128" s="11"/>
      <c r="N128" s="12"/>
      <c r="O128" s="12"/>
      <c r="P128" s="77" t="str">
        <f t="shared" si="24"/>
        <v/>
      </c>
      <c r="Q128" s="13"/>
      <c r="R128" s="17" t="str">
        <f t="shared" si="25"/>
        <v/>
      </c>
      <c r="S128" s="18" t="str">
        <f t="shared" si="26"/>
        <v/>
      </c>
      <c r="T128" s="10"/>
      <c r="U128" s="117"/>
      <c r="V128" s="118"/>
      <c r="X128" s="100"/>
      <c r="Y128" s="101"/>
      <c r="Z128" s="100"/>
      <c r="AA128" s="102"/>
      <c r="AB128" s="97" t="str">
        <f t="shared" si="22"/>
        <v/>
      </c>
      <c r="AC128" s="103"/>
      <c r="AD128" s="102"/>
      <c r="AE128" s="104"/>
      <c r="AF128" s="104"/>
      <c r="AG128" s="97" t="str">
        <f t="shared" si="27"/>
        <v/>
      </c>
      <c r="AH128" s="105"/>
      <c r="AI128" s="97" t="str">
        <f t="shared" si="28"/>
        <v/>
      </c>
      <c r="AJ128" s="99" t="str">
        <f t="shared" si="29"/>
        <v/>
      </c>
    </row>
    <row r="129" spans="1:36" ht="20.45" customHeight="1" x14ac:dyDescent="0.25">
      <c r="A129" s="10" t="s">
        <v>265</v>
      </c>
      <c r="B129" s="9"/>
      <c r="C129" s="9"/>
      <c r="D129" s="10"/>
      <c r="E129" s="9"/>
      <c r="F129" s="9"/>
      <c r="G129" s="10"/>
      <c r="H129" s="10"/>
      <c r="I129" s="10"/>
      <c r="J129" s="11"/>
      <c r="K129" s="16" t="str">
        <f t="shared" si="23"/>
        <v/>
      </c>
      <c r="L129" s="8"/>
      <c r="M129" s="11"/>
      <c r="N129" s="12"/>
      <c r="O129" s="12"/>
      <c r="P129" s="77" t="str">
        <f t="shared" si="24"/>
        <v/>
      </c>
      <c r="Q129" s="13"/>
      <c r="R129" s="17" t="str">
        <f t="shared" si="25"/>
        <v/>
      </c>
      <c r="S129" s="18" t="str">
        <f t="shared" si="26"/>
        <v/>
      </c>
      <c r="T129" s="10"/>
      <c r="U129" s="117"/>
      <c r="V129" s="118"/>
      <c r="X129" s="92"/>
      <c r="Y129" s="93"/>
      <c r="Z129" s="92"/>
      <c r="AA129" s="94"/>
      <c r="AB129" s="97" t="str">
        <f t="shared" si="22"/>
        <v/>
      </c>
      <c r="AC129" s="95"/>
      <c r="AD129" s="94"/>
      <c r="AE129" s="96"/>
      <c r="AF129" s="96"/>
      <c r="AG129" s="97" t="str">
        <f t="shared" si="27"/>
        <v/>
      </c>
      <c r="AH129" s="98"/>
      <c r="AI129" s="97" t="str">
        <f t="shared" si="28"/>
        <v/>
      </c>
      <c r="AJ129" s="99" t="str">
        <f t="shared" si="29"/>
        <v/>
      </c>
    </row>
    <row r="130" spans="1:36" ht="20.45" customHeight="1" x14ac:dyDescent="0.25">
      <c r="A130" s="10" t="s">
        <v>266</v>
      </c>
      <c r="B130" s="9"/>
      <c r="C130" s="9"/>
      <c r="D130" s="10"/>
      <c r="E130" s="9"/>
      <c r="F130" s="9"/>
      <c r="G130" s="10"/>
      <c r="H130" s="10"/>
      <c r="I130" s="10"/>
      <c r="J130" s="11"/>
      <c r="K130" s="16" t="str">
        <f t="shared" si="23"/>
        <v/>
      </c>
      <c r="L130" s="8"/>
      <c r="M130" s="11"/>
      <c r="N130" s="12"/>
      <c r="O130" s="12"/>
      <c r="P130" s="77" t="str">
        <f t="shared" si="24"/>
        <v/>
      </c>
      <c r="Q130" s="13"/>
      <c r="R130" s="17" t="str">
        <f t="shared" si="25"/>
        <v/>
      </c>
      <c r="S130" s="18" t="str">
        <f t="shared" si="26"/>
        <v/>
      </c>
      <c r="T130" s="10"/>
      <c r="U130" s="117"/>
      <c r="V130" s="118"/>
      <c r="X130" s="100"/>
      <c r="Y130" s="101"/>
      <c r="Z130" s="100"/>
      <c r="AA130" s="102"/>
      <c r="AB130" s="97" t="str">
        <f t="shared" si="22"/>
        <v/>
      </c>
      <c r="AC130" s="103"/>
      <c r="AD130" s="102"/>
      <c r="AE130" s="104"/>
      <c r="AF130" s="104"/>
      <c r="AG130" s="97" t="str">
        <f t="shared" si="27"/>
        <v/>
      </c>
      <c r="AH130" s="105"/>
      <c r="AI130" s="97" t="str">
        <f t="shared" si="28"/>
        <v/>
      </c>
      <c r="AJ130" s="99" t="str">
        <f t="shared" si="29"/>
        <v/>
      </c>
    </row>
    <row r="131" spans="1:36" ht="20.45" customHeight="1" x14ac:dyDescent="0.25">
      <c r="A131" s="10" t="s">
        <v>267</v>
      </c>
      <c r="B131" s="9"/>
      <c r="C131" s="9"/>
      <c r="D131" s="10"/>
      <c r="E131" s="9"/>
      <c r="F131" s="9"/>
      <c r="G131" s="10"/>
      <c r="H131" s="10"/>
      <c r="I131" s="10"/>
      <c r="J131" s="11"/>
      <c r="K131" s="16" t="str">
        <f t="shared" si="23"/>
        <v/>
      </c>
      <c r="L131" s="8"/>
      <c r="M131" s="11"/>
      <c r="N131" s="12"/>
      <c r="O131" s="12"/>
      <c r="P131" s="77" t="str">
        <f t="shared" si="24"/>
        <v/>
      </c>
      <c r="Q131" s="13"/>
      <c r="R131" s="17" t="str">
        <f t="shared" si="25"/>
        <v/>
      </c>
      <c r="S131" s="18" t="str">
        <f t="shared" si="26"/>
        <v/>
      </c>
      <c r="T131" s="10"/>
      <c r="U131" s="117"/>
      <c r="V131" s="118"/>
      <c r="X131" s="92"/>
      <c r="Y131" s="93"/>
      <c r="Z131" s="92"/>
      <c r="AA131" s="94"/>
      <c r="AB131" s="97" t="str">
        <f t="shared" si="22"/>
        <v/>
      </c>
      <c r="AC131" s="95"/>
      <c r="AD131" s="94"/>
      <c r="AE131" s="96"/>
      <c r="AF131" s="96"/>
      <c r="AG131" s="97" t="str">
        <f t="shared" si="27"/>
        <v/>
      </c>
      <c r="AH131" s="98"/>
      <c r="AI131" s="97" t="str">
        <f t="shared" si="28"/>
        <v/>
      </c>
      <c r="AJ131" s="99" t="str">
        <f t="shared" si="29"/>
        <v/>
      </c>
    </row>
    <row r="132" spans="1:36" ht="20.45" customHeight="1" x14ac:dyDescent="0.25">
      <c r="A132" s="10" t="s">
        <v>268</v>
      </c>
      <c r="B132" s="9"/>
      <c r="C132" s="9"/>
      <c r="D132" s="10"/>
      <c r="E132" s="9"/>
      <c r="F132" s="9"/>
      <c r="G132" s="10"/>
      <c r="H132" s="10"/>
      <c r="I132" s="10"/>
      <c r="J132" s="11"/>
      <c r="K132" s="16" t="str">
        <f t="shared" si="23"/>
        <v/>
      </c>
      <c r="L132" s="8"/>
      <c r="M132" s="11"/>
      <c r="N132" s="12"/>
      <c r="O132" s="12"/>
      <c r="P132" s="77" t="str">
        <f t="shared" si="24"/>
        <v/>
      </c>
      <c r="Q132" s="13"/>
      <c r="R132" s="17" t="str">
        <f t="shared" si="25"/>
        <v/>
      </c>
      <c r="S132" s="18" t="str">
        <f t="shared" si="26"/>
        <v/>
      </c>
      <c r="T132" s="10"/>
      <c r="U132" s="117"/>
      <c r="V132" s="118"/>
      <c r="X132" s="100"/>
      <c r="Y132" s="101"/>
      <c r="Z132" s="100"/>
      <c r="AA132" s="102"/>
      <c r="AB132" s="97" t="str">
        <f t="shared" si="22"/>
        <v/>
      </c>
      <c r="AC132" s="103"/>
      <c r="AD132" s="102"/>
      <c r="AE132" s="104"/>
      <c r="AF132" s="104"/>
      <c r="AG132" s="97" t="str">
        <f t="shared" si="27"/>
        <v/>
      </c>
      <c r="AH132" s="105"/>
      <c r="AI132" s="97" t="str">
        <f t="shared" si="28"/>
        <v/>
      </c>
      <c r="AJ132" s="99" t="str">
        <f t="shared" si="29"/>
        <v/>
      </c>
    </row>
    <row r="133" spans="1:36" ht="20.45" customHeight="1" x14ac:dyDescent="0.25">
      <c r="A133" s="10" t="s">
        <v>269</v>
      </c>
      <c r="B133" s="9"/>
      <c r="C133" s="9"/>
      <c r="D133" s="10"/>
      <c r="E133" s="9"/>
      <c r="F133" s="9"/>
      <c r="G133" s="10"/>
      <c r="H133" s="10"/>
      <c r="I133" s="10"/>
      <c r="J133" s="11"/>
      <c r="K133" s="16" t="str">
        <f t="shared" si="23"/>
        <v/>
      </c>
      <c r="L133" s="8"/>
      <c r="M133" s="11"/>
      <c r="N133" s="12"/>
      <c r="O133" s="12"/>
      <c r="P133" s="77" t="str">
        <f t="shared" si="24"/>
        <v/>
      </c>
      <c r="Q133" s="13"/>
      <c r="R133" s="17" t="str">
        <f t="shared" si="25"/>
        <v/>
      </c>
      <c r="S133" s="18" t="str">
        <f t="shared" si="26"/>
        <v/>
      </c>
      <c r="T133" s="10"/>
      <c r="U133" s="117"/>
      <c r="V133" s="118"/>
      <c r="X133" s="92"/>
      <c r="Y133" s="93"/>
      <c r="Z133" s="92"/>
      <c r="AA133" s="94"/>
      <c r="AB133" s="97" t="str">
        <f t="shared" si="22"/>
        <v/>
      </c>
      <c r="AC133" s="95"/>
      <c r="AD133" s="94"/>
      <c r="AE133" s="96"/>
      <c r="AF133" s="96"/>
      <c r="AG133" s="97" t="str">
        <f t="shared" si="27"/>
        <v/>
      </c>
      <c r="AH133" s="98"/>
      <c r="AI133" s="97" t="str">
        <f t="shared" si="28"/>
        <v/>
      </c>
      <c r="AJ133" s="99" t="str">
        <f t="shared" si="29"/>
        <v/>
      </c>
    </row>
    <row r="134" spans="1:36" ht="20.45" customHeight="1" x14ac:dyDescent="0.25">
      <c r="A134" s="10" t="s">
        <v>270</v>
      </c>
      <c r="B134" s="9"/>
      <c r="C134" s="9"/>
      <c r="D134" s="10"/>
      <c r="E134" s="9"/>
      <c r="F134" s="9"/>
      <c r="G134" s="10"/>
      <c r="H134" s="10"/>
      <c r="I134" s="10"/>
      <c r="J134" s="11"/>
      <c r="K134" s="16" t="str">
        <f t="shared" si="23"/>
        <v/>
      </c>
      <c r="L134" s="8"/>
      <c r="M134" s="11"/>
      <c r="N134" s="12"/>
      <c r="O134" s="12"/>
      <c r="P134" s="77" t="str">
        <f t="shared" si="24"/>
        <v/>
      </c>
      <c r="Q134" s="13"/>
      <c r="R134" s="17" t="str">
        <f t="shared" si="25"/>
        <v/>
      </c>
      <c r="S134" s="18" t="str">
        <f t="shared" si="26"/>
        <v/>
      </c>
      <c r="T134" s="10"/>
      <c r="U134" s="117"/>
      <c r="V134" s="118"/>
      <c r="X134" s="100"/>
      <c r="Y134" s="101"/>
      <c r="Z134" s="100"/>
      <c r="AA134" s="102"/>
      <c r="AB134" s="97" t="str">
        <f t="shared" si="22"/>
        <v/>
      </c>
      <c r="AC134" s="103"/>
      <c r="AD134" s="102"/>
      <c r="AE134" s="104"/>
      <c r="AF134" s="104"/>
      <c r="AG134" s="97" t="str">
        <f t="shared" si="27"/>
        <v/>
      </c>
      <c r="AH134" s="105"/>
      <c r="AI134" s="97" t="str">
        <f t="shared" si="28"/>
        <v/>
      </c>
      <c r="AJ134" s="99" t="str">
        <f t="shared" si="29"/>
        <v/>
      </c>
    </row>
    <row r="135" spans="1:36" ht="20.45" customHeight="1" x14ac:dyDescent="0.25">
      <c r="A135" s="10" t="s">
        <v>271</v>
      </c>
      <c r="B135" s="9"/>
      <c r="C135" s="9"/>
      <c r="D135" s="10"/>
      <c r="E135" s="9"/>
      <c r="F135" s="9"/>
      <c r="G135" s="10"/>
      <c r="H135" s="10"/>
      <c r="I135" s="10"/>
      <c r="J135" s="11"/>
      <c r="K135" s="16" t="str">
        <f t="shared" si="23"/>
        <v/>
      </c>
      <c r="L135" s="8"/>
      <c r="M135" s="11"/>
      <c r="N135" s="12"/>
      <c r="O135" s="12"/>
      <c r="P135" s="77" t="str">
        <f t="shared" si="24"/>
        <v/>
      </c>
      <c r="Q135" s="13"/>
      <c r="R135" s="17" t="str">
        <f t="shared" si="25"/>
        <v/>
      </c>
      <c r="S135" s="18" t="str">
        <f t="shared" si="26"/>
        <v/>
      </c>
      <c r="T135" s="10"/>
      <c r="U135" s="117"/>
      <c r="V135" s="118"/>
      <c r="X135" s="92"/>
      <c r="Y135" s="93"/>
      <c r="Z135" s="92"/>
      <c r="AA135" s="94"/>
      <c r="AB135" s="97" t="str">
        <f t="shared" si="22"/>
        <v/>
      </c>
      <c r="AC135" s="95"/>
      <c r="AD135" s="94"/>
      <c r="AE135" s="96"/>
      <c r="AF135" s="96"/>
      <c r="AG135" s="97" t="str">
        <f t="shared" si="27"/>
        <v/>
      </c>
      <c r="AH135" s="98"/>
      <c r="AI135" s="97" t="str">
        <f t="shared" si="28"/>
        <v/>
      </c>
      <c r="AJ135" s="99" t="str">
        <f t="shared" si="29"/>
        <v/>
      </c>
    </row>
    <row r="136" spans="1:36" ht="20.45" customHeight="1" x14ac:dyDescent="0.25">
      <c r="A136" s="10" t="s">
        <v>272</v>
      </c>
      <c r="B136" s="9"/>
      <c r="C136" s="9"/>
      <c r="D136" s="10"/>
      <c r="E136" s="9"/>
      <c r="F136" s="9"/>
      <c r="G136" s="10"/>
      <c r="H136" s="10"/>
      <c r="I136" s="10"/>
      <c r="J136" s="11"/>
      <c r="K136" s="16" t="str">
        <f t="shared" si="23"/>
        <v/>
      </c>
      <c r="L136" s="8"/>
      <c r="M136" s="11"/>
      <c r="N136" s="12"/>
      <c r="O136" s="12"/>
      <c r="P136" s="77" t="str">
        <f t="shared" si="24"/>
        <v/>
      </c>
      <c r="Q136" s="13"/>
      <c r="R136" s="17" t="str">
        <f t="shared" si="25"/>
        <v/>
      </c>
      <c r="S136" s="18" t="str">
        <f t="shared" si="26"/>
        <v/>
      </c>
      <c r="T136" s="10"/>
      <c r="U136" s="117"/>
      <c r="V136" s="118"/>
      <c r="X136" s="100"/>
      <c r="Y136" s="101"/>
      <c r="Z136" s="100"/>
      <c r="AA136" s="102"/>
      <c r="AB136" s="97" t="str">
        <f t="shared" si="22"/>
        <v/>
      </c>
      <c r="AC136" s="103"/>
      <c r="AD136" s="102"/>
      <c r="AE136" s="104"/>
      <c r="AF136" s="104"/>
      <c r="AG136" s="97" t="str">
        <f t="shared" si="27"/>
        <v/>
      </c>
      <c r="AH136" s="105"/>
      <c r="AI136" s="97" t="str">
        <f t="shared" si="28"/>
        <v/>
      </c>
      <c r="AJ136" s="99" t="str">
        <f t="shared" si="29"/>
        <v/>
      </c>
    </row>
    <row r="137" spans="1:36" ht="20.45" customHeight="1" x14ac:dyDescent="0.25">
      <c r="A137" s="10" t="s">
        <v>273</v>
      </c>
      <c r="B137" s="9"/>
      <c r="C137" s="9"/>
      <c r="D137" s="10"/>
      <c r="E137" s="9"/>
      <c r="F137" s="9"/>
      <c r="G137" s="10"/>
      <c r="H137" s="10"/>
      <c r="I137" s="10"/>
      <c r="J137" s="11"/>
      <c r="K137" s="16" t="str">
        <f t="shared" ref="K137:K168" si="30">IF(I137="","",IFERROR(I137*1.2%,0))</f>
        <v/>
      </c>
      <c r="L137" s="8"/>
      <c r="M137" s="11"/>
      <c r="N137" s="12"/>
      <c r="O137" s="12"/>
      <c r="P137" s="77" t="str">
        <f t="shared" ref="P137:P168" si="31">IF(AND(L137="",J137="",M137="",N137="",O137="",H137=""),"",IF(OR(L137="nee",J137="",M137="",N137="",O137=""),0,((DATEDIF(N137,O137+1,"m")*H137/12+DATEDIF(N137,O137+1,"md")*H137/365)*J137*M137)))</f>
        <v/>
      </c>
      <c r="Q137" s="13"/>
      <c r="R137" s="17" t="str">
        <f t="shared" ref="R137:R168" si="32">IF(AND(P137="",Q137=""),"",P137+Q137)</f>
        <v/>
      </c>
      <c r="S137" s="18" t="str">
        <f t="shared" ref="S137:S168" si="33">IF(OR(K137="",R137=""),"",ROUND(K137*R137,2))</f>
        <v/>
      </c>
      <c r="T137" s="10"/>
      <c r="U137" s="117"/>
      <c r="V137" s="118"/>
      <c r="X137" s="92"/>
      <c r="Y137" s="93"/>
      <c r="Z137" s="92"/>
      <c r="AA137" s="94"/>
      <c r="AB137" s="97" t="str">
        <f t="shared" si="22"/>
        <v/>
      </c>
      <c r="AC137" s="95"/>
      <c r="AD137" s="94"/>
      <c r="AE137" s="96"/>
      <c r="AF137" s="96"/>
      <c r="AG137" s="97" t="str">
        <f t="shared" ref="AG137:AG168" si="34">IF(AND(AC137="",AA137="",AD137="",AE137="",AF137="",Y137=""),"",IF(OR(AC137="nee",AA137="",AD137="",AE137="",AF137=""),0,((DATEDIF(AE137,AF137+1,"m")*Y137/12+DATEDIF(AE137,AF137+1,"md")*Y137/365)*AA137*AD137)))</f>
        <v/>
      </c>
      <c r="AH137" s="98"/>
      <c r="AI137" s="97" t="str">
        <f t="shared" ref="AI137:AI168" si="35">IF(AND(AG137="",AH137=""),"",AG137+AH137)</f>
        <v/>
      </c>
      <c r="AJ137" s="99" t="str">
        <f t="shared" ref="AJ137:AJ168" si="36">IF(OR(AB137="",AI137=""),"",AB137*AI137)</f>
        <v/>
      </c>
    </row>
    <row r="138" spans="1:36" ht="20.45" customHeight="1" x14ac:dyDescent="0.25">
      <c r="A138" s="10" t="s">
        <v>274</v>
      </c>
      <c r="B138" s="9"/>
      <c r="C138" s="9"/>
      <c r="D138" s="10"/>
      <c r="E138" s="9"/>
      <c r="F138" s="9"/>
      <c r="G138" s="10"/>
      <c r="H138" s="10"/>
      <c r="I138" s="10"/>
      <c r="J138" s="11"/>
      <c r="K138" s="16" t="str">
        <f t="shared" si="30"/>
        <v/>
      </c>
      <c r="L138" s="8"/>
      <c r="M138" s="11"/>
      <c r="N138" s="12"/>
      <c r="O138" s="12"/>
      <c r="P138" s="77" t="str">
        <f t="shared" si="31"/>
        <v/>
      </c>
      <c r="Q138" s="13"/>
      <c r="R138" s="17" t="str">
        <f t="shared" si="32"/>
        <v/>
      </c>
      <c r="S138" s="18" t="str">
        <f t="shared" si="33"/>
        <v/>
      </c>
      <c r="T138" s="10"/>
      <c r="U138" s="117"/>
      <c r="V138" s="118"/>
      <c r="X138" s="100"/>
      <c r="Y138" s="101"/>
      <c r="Z138" s="100"/>
      <c r="AA138" s="102"/>
      <c r="AB138" s="97" t="str">
        <f t="shared" ref="AB138:AB201" si="37">IF(Z138="","",IFERROR(Z138*1.2%,0))</f>
        <v/>
      </c>
      <c r="AC138" s="103"/>
      <c r="AD138" s="102"/>
      <c r="AE138" s="104"/>
      <c r="AF138" s="104"/>
      <c r="AG138" s="97" t="str">
        <f t="shared" si="34"/>
        <v/>
      </c>
      <c r="AH138" s="105"/>
      <c r="AI138" s="97" t="str">
        <f t="shared" si="35"/>
        <v/>
      </c>
      <c r="AJ138" s="99" t="str">
        <f t="shared" si="36"/>
        <v/>
      </c>
    </row>
    <row r="139" spans="1:36" ht="20.45" customHeight="1" x14ac:dyDescent="0.25">
      <c r="A139" s="10" t="s">
        <v>275</v>
      </c>
      <c r="B139" s="9"/>
      <c r="C139" s="9"/>
      <c r="D139" s="10"/>
      <c r="E139" s="9"/>
      <c r="F139" s="9"/>
      <c r="G139" s="10"/>
      <c r="H139" s="10"/>
      <c r="I139" s="10"/>
      <c r="J139" s="11"/>
      <c r="K139" s="16" t="str">
        <f t="shared" si="30"/>
        <v/>
      </c>
      <c r="L139" s="8"/>
      <c r="M139" s="11"/>
      <c r="N139" s="12"/>
      <c r="O139" s="12"/>
      <c r="P139" s="77" t="str">
        <f t="shared" si="31"/>
        <v/>
      </c>
      <c r="Q139" s="13"/>
      <c r="R139" s="17" t="str">
        <f t="shared" si="32"/>
        <v/>
      </c>
      <c r="S139" s="18" t="str">
        <f t="shared" si="33"/>
        <v/>
      </c>
      <c r="T139" s="10"/>
      <c r="U139" s="117"/>
      <c r="V139" s="118"/>
      <c r="X139" s="92"/>
      <c r="Y139" s="93"/>
      <c r="Z139" s="92"/>
      <c r="AA139" s="94"/>
      <c r="AB139" s="97" t="str">
        <f t="shared" si="37"/>
        <v/>
      </c>
      <c r="AC139" s="95"/>
      <c r="AD139" s="94"/>
      <c r="AE139" s="96"/>
      <c r="AF139" s="96"/>
      <c r="AG139" s="97" t="str">
        <f t="shared" si="34"/>
        <v/>
      </c>
      <c r="AH139" s="98"/>
      <c r="AI139" s="97" t="str">
        <f t="shared" si="35"/>
        <v/>
      </c>
      <c r="AJ139" s="99" t="str">
        <f t="shared" si="36"/>
        <v/>
      </c>
    </row>
    <row r="140" spans="1:36" ht="20.45" customHeight="1" x14ac:dyDescent="0.25">
      <c r="A140" s="10" t="s">
        <v>276</v>
      </c>
      <c r="B140" s="9"/>
      <c r="C140" s="9"/>
      <c r="D140" s="10"/>
      <c r="E140" s="9"/>
      <c r="F140" s="9"/>
      <c r="G140" s="10"/>
      <c r="H140" s="10"/>
      <c r="I140" s="10"/>
      <c r="J140" s="11"/>
      <c r="K140" s="16" t="str">
        <f t="shared" si="30"/>
        <v/>
      </c>
      <c r="L140" s="8"/>
      <c r="M140" s="11"/>
      <c r="N140" s="12"/>
      <c r="O140" s="12"/>
      <c r="P140" s="77" t="str">
        <f t="shared" si="31"/>
        <v/>
      </c>
      <c r="Q140" s="13"/>
      <c r="R140" s="17" t="str">
        <f t="shared" si="32"/>
        <v/>
      </c>
      <c r="S140" s="18" t="str">
        <f t="shared" si="33"/>
        <v/>
      </c>
      <c r="T140" s="10"/>
      <c r="U140" s="117"/>
      <c r="V140" s="118"/>
      <c r="X140" s="100"/>
      <c r="Y140" s="101"/>
      <c r="Z140" s="100"/>
      <c r="AA140" s="102"/>
      <c r="AB140" s="97" t="str">
        <f t="shared" si="37"/>
        <v/>
      </c>
      <c r="AC140" s="103"/>
      <c r="AD140" s="102"/>
      <c r="AE140" s="104"/>
      <c r="AF140" s="104"/>
      <c r="AG140" s="97" t="str">
        <f t="shared" si="34"/>
        <v/>
      </c>
      <c r="AH140" s="105"/>
      <c r="AI140" s="97" t="str">
        <f t="shared" si="35"/>
        <v/>
      </c>
      <c r="AJ140" s="99" t="str">
        <f t="shared" si="36"/>
        <v/>
      </c>
    </row>
    <row r="141" spans="1:36" ht="20.45" customHeight="1" x14ac:dyDescent="0.25">
      <c r="A141" s="10" t="s">
        <v>277</v>
      </c>
      <c r="B141" s="9"/>
      <c r="C141" s="9"/>
      <c r="D141" s="10"/>
      <c r="E141" s="9"/>
      <c r="F141" s="9"/>
      <c r="G141" s="10"/>
      <c r="H141" s="10"/>
      <c r="I141" s="10"/>
      <c r="J141" s="11"/>
      <c r="K141" s="16" t="str">
        <f t="shared" si="30"/>
        <v/>
      </c>
      <c r="L141" s="8"/>
      <c r="M141" s="11"/>
      <c r="N141" s="12"/>
      <c r="O141" s="12"/>
      <c r="P141" s="77" t="str">
        <f t="shared" si="31"/>
        <v/>
      </c>
      <c r="Q141" s="13"/>
      <c r="R141" s="17" t="str">
        <f t="shared" si="32"/>
        <v/>
      </c>
      <c r="S141" s="18" t="str">
        <f t="shared" si="33"/>
        <v/>
      </c>
      <c r="T141" s="10"/>
      <c r="U141" s="117"/>
      <c r="V141" s="118"/>
      <c r="X141" s="92"/>
      <c r="Y141" s="93"/>
      <c r="Z141" s="92"/>
      <c r="AA141" s="94"/>
      <c r="AB141" s="97" t="str">
        <f t="shared" si="37"/>
        <v/>
      </c>
      <c r="AC141" s="95"/>
      <c r="AD141" s="94"/>
      <c r="AE141" s="96"/>
      <c r="AF141" s="96"/>
      <c r="AG141" s="97" t="str">
        <f t="shared" si="34"/>
        <v/>
      </c>
      <c r="AH141" s="98"/>
      <c r="AI141" s="97" t="str">
        <f t="shared" si="35"/>
        <v/>
      </c>
      <c r="AJ141" s="99" t="str">
        <f t="shared" si="36"/>
        <v/>
      </c>
    </row>
    <row r="142" spans="1:36" ht="20.45" customHeight="1" x14ac:dyDescent="0.25">
      <c r="A142" s="10" t="s">
        <v>278</v>
      </c>
      <c r="B142" s="9"/>
      <c r="C142" s="9"/>
      <c r="D142" s="10"/>
      <c r="E142" s="9"/>
      <c r="F142" s="9"/>
      <c r="G142" s="10"/>
      <c r="H142" s="10"/>
      <c r="I142" s="10"/>
      <c r="J142" s="11"/>
      <c r="K142" s="16" t="str">
        <f t="shared" si="30"/>
        <v/>
      </c>
      <c r="L142" s="8"/>
      <c r="M142" s="11"/>
      <c r="N142" s="12"/>
      <c r="O142" s="12"/>
      <c r="P142" s="77" t="str">
        <f t="shared" si="31"/>
        <v/>
      </c>
      <c r="Q142" s="13"/>
      <c r="R142" s="17" t="str">
        <f t="shared" si="32"/>
        <v/>
      </c>
      <c r="S142" s="18" t="str">
        <f t="shared" si="33"/>
        <v/>
      </c>
      <c r="T142" s="10"/>
      <c r="U142" s="117"/>
      <c r="V142" s="118"/>
      <c r="X142" s="100"/>
      <c r="Y142" s="101"/>
      <c r="Z142" s="100"/>
      <c r="AA142" s="102"/>
      <c r="AB142" s="97" t="str">
        <f t="shared" si="37"/>
        <v/>
      </c>
      <c r="AC142" s="103"/>
      <c r="AD142" s="102"/>
      <c r="AE142" s="104"/>
      <c r="AF142" s="104"/>
      <c r="AG142" s="97" t="str">
        <f t="shared" si="34"/>
        <v/>
      </c>
      <c r="AH142" s="105"/>
      <c r="AI142" s="97" t="str">
        <f t="shared" si="35"/>
        <v/>
      </c>
      <c r="AJ142" s="99" t="str">
        <f t="shared" si="36"/>
        <v/>
      </c>
    </row>
    <row r="143" spans="1:36" ht="20.45" customHeight="1" x14ac:dyDescent="0.25">
      <c r="A143" s="10" t="s">
        <v>279</v>
      </c>
      <c r="B143" s="9"/>
      <c r="C143" s="9"/>
      <c r="D143" s="10"/>
      <c r="E143" s="9"/>
      <c r="F143" s="9"/>
      <c r="G143" s="10"/>
      <c r="H143" s="10"/>
      <c r="I143" s="10"/>
      <c r="J143" s="11"/>
      <c r="K143" s="16" t="str">
        <f t="shared" si="30"/>
        <v/>
      </c>
      <c r="L143" s="8"/>
      <c r="M143" s="11"/>
      <c r="N143" s="12"/>
      <c r="O143" s="12"/>
      <c r="P143" s="77" t="str">
        <f t="shared" si="31"/>
        <v/>
      </c>
      <c r="Q143" s="13"/>
      <c r="R143" s="17" t="str">
        <f t="shared" si="32"/>
        <v/>
      </c>
      <c r="S143" s="18" t="str">
        <f t="shared" si="33"/>
        <v/>
      </c>
      <c r="T143" s="10"/>
      <c r="U143" s="117"/>
      <c r="V143" s="118"/>
      <c r="X143" s="92"/>
      <c r="Y143" s="93"/>
      <c r="Z143" s="92"/>
      <c r="AA143" s="94"/>
      <c r="AB143" s="97" t="str">
        <f t="shared" si="37"/>
        <v/>
      </c>
      <c r="AC143" s="95"/>
      <c r="AD143" s="94"/>
      <c r="AE143" s="96"/>
      <c r="AF143" s="96"/>
      <c r="AG143" s="97" t="str">
        <f t="shared" si="34"/>
        <v/>
      </c>
      <c r="AH143" s="98"/>
      <c r="AI143" s="97" t="str">
        <f t="shared" si="35"/>
        <v/>
      </c>
      <c r="AJ143" s="99" t="str">
        <f t="shared" si="36"/>
        <v/>
      </c>
    </row>
    <row r="144" spans="1:36" ht="20.45" customHeight="1" x14ac:dyDescent="0.25">
      <c r="A144" s="10" t="s">
        <v>280</v>
      </c>
      <c r="B144" s="9"/>
      <c r="C144" s="9"/>
      <c r="D144" s="10"/>
      <c r="E144" s="9"/>
      <c r="F144" s="9"/>
      <c r="G144" s="10"/>
      <c r="H144" s="10"/>
      <c r="I144" s="10"/>
      <c r="J144" s="11"/>
      <c r="K144" s="16" t="str">
        <f t="shared" si="30"/>
        <v/>
      </c>
      <c r="L144" s="8"/>
      <c r="M144" s="11"/>
      <c r="N144" s="12"/>
      <c r="O144" s="12"/>
      <c r="P144" s="77" t="str">
        <f t="shared" si="31"/>
        <v/>
      </c>
      <c r="Q144" s="13"/>
      <c r="R144" s="17" t="str">
        <f t="shared" si="32"/>
        <v/>
      </c>
      <c r="S144" s="18" t="str">
        <f t="shared" si="33"/>
        <v/>
      </c>
      <c r="T144" s="10"/>
      <c r="U144" s="117"/>
      <c r="V144" s="118"/>
      <c r="X144" s="100"/>
      <c r="Y144" s="101"/>
      <c r="Z144" s="100"/>
      <c r="AA144" s="102"/>
      <c r="AB144" s="97" t="str">
        <f t="shared" si="37"/>
        <v/>
      </c>
      <c r="AC144" s="103"/>
      <c r="AD144" s="102"/>
      <c r="AE144" s="104"/>
      <c r="AF144" s="104"/>
      <c r="AG144" s="97" t="str">
        <f t="shared" si="34"/>
        <v/>
      </c>
      <c r="AH144" s="105"/>
      <c r="AI144" s="97" t="str">
        <f t="shared" si="35"/>
        <v/>
      </c>
      <c r="AJ144" s="99" t="str">
        <f t="shared" si="36"/>
        <v/>
      </c>
    </row>
    <row r="145" spans="1:36" ht="20.45" customHeight="1" x14ac:dyDescent="0.25">
      <c r="A145" s="10" t="s">
        <v>281</v>
      </c>
      <c r="B145" s="9"/>
      <c r="C145" s="9"/>
      <c r="D145" s="10"/>
      <c r="E145" s="9"/>
      <c r="F145" s="9"/>
      <c r="G145" s="10"/>
      <c r="H145" s="10"/>
      <c r="I145" s="10"/>
      <c r="J145" s="11"/>
      <c r="K145" s="16" t="str">
        <f t="shared" si="30"/>
        <v/>
      </c>
      <c r="L145" s="8"/>
      <c r="M145" s="11"/>
      <c r="N145" s="12"/>
      <c r="O145" s="12"/>
      <c r="P145" s="77" t="str">
        <f t="shared" si="31"/>
        <v/>
      </c>
      <c r="Q145" s="13"/>
      <c r="R145" s="17" t="str">
        <f t="shared" si="32"/>
        <v/>
      </c>
      <c r="S145" s="18" t="str">
        <f t="shared" si="33"/>
        <v/>
      </c>
      <c r="T145" s="10"/>
      <c r="U145" s="117"/>
      <c r="V145" s="118"/>
      <c r="X145" s="92"/>
      <c r="Y145" s="93"/>
      <c r="Z145" s="92"/>
      <c r="AA145" s="94"/>
      <c r="AB145" s="97" t="str">
        <f t="shared" si="37"/>
        <v/>
      </c>
      <c r="AC145" s="95"/>
      <c r="AD145" s="94"/>
      <c r="AE145" s="96"/>
      <c r="AF145" s="96"/>
      <c r="AG145" s="97" t="str">
        <f t="shared" si="34"/>
        <v/>
      </c>
      <c r="AH145" s="98"/>
      <c r="AI145" s="97" t="str">
        <f t="shared" si="35"/>
        <v/>
      </c>
      <c r="AJ145" s="99" t="str">
        <f t="shared" si="36"/>
        <v/>
      </c>
    </row>
    <row r="146" spans="1:36" ht="20.45" customHeight="1" x14ac:dyDescent="0.25">
      <c r="A146" s="10" t="s">
        <v>282</v>
      </c>
      <c r="B146" s="9"/>
      <c r="C146" s="9"/>
      <c r="D146" s="10"/>
      <c r="E146" s="9"/>
      <c r="F146" s="9"/>
      <c r="G146" s="10"/>
      <c r="H146" s="10"/>
      <c r="I146" s="10"/>
      <c r="J146" s="11"/>
      <c r="K146" s="16" t="str">
        <f t="shared" si="30"/>
        <v/>
      </c>
      <c r="L146" s="8"/>
      <c r="M146" s="11"/>
      <c r="N146" s="12"/>
      <c r="O146" s="12"/>
      <c r="P146" s="77" t="str">
        <f t="shared" si="31"/>
        <v/>
      </c>
      <c r="Q146" s="13"/>
      <c r="R146" s="17" t="str">
        <f t="shared" si="32"/>
        <v/>
      </c>
      <c r="S146" s="18" t="str">
        <f t="shared" si="33"/>
        <v/>
      </c>
      <c r="T146" s="10"/>
      <c r="U146" s="117"/>
      <c r="V146" s="118"/>
      <c r="X146" s="100"/>
      <c r="Y146" s="101"/>
      <c r="Z146" s="100"/>
      <c r="AA146" s="102"/>
      <c r="AB146" s="97" t="str">
        <f t="shared" si="37"/>
        <v/>
      </c>
      <c r="AC146" s="103"/>
      <c r="AD146" s="102"/>
      <c r="AE146" s="104"/>
      <c r="AF146" s="104"/>
      <c r="AG146" s="97" t="str">
        <f t="shared" si="34"/>
        <v/>
      </c>
      <c r="AH146" s="105"/>
      <c r="AI146" s="97" t="str">
        <f t="shared" si="35"/>
        <v/>
      </c>
      <c r="AJ146" s="99" t="str">
        <f t="shared" si="36"/>
        <v/>
      </c>
    </row>
    <row r="147" spans="1:36" ht="20.45" customHeight="1" x14ac:dyDescent="0.25">
      <c r="A147" s="10" t="s">
        <v>283</v>
      </c>
      <c r="B147" s="9"/>
      <c r="C147" s="9"/>
      <c r="D147" s="10"/>
      <c r="E147" s="9"/>
      <c r="F147" s="9"/>
      <c r="G147" s="10"/>
      <c r="H147" s="10"/>
      <c r="I147" s="10"/>
      <c r="J147" s="11"/>
      <c r="K147" s="16" t="str">
        <f t="shared" si="30"/>
        <v/>
      </c>
      <c r="L147" s="8"/>
      <c r="M147" s="11"/>
      <c r="N147" s="12"/>
      <c r="O147" s="12"/>
      <c r="P147" s="77" t="str">
        <f t="shared" si="31"/>
        <v/>
      </c>
      <c r="Q147" s="13"/>
      <c r="R147" s="17" t="str">
        <f t="shared" si="32"/>
        <v/>
      </c>
      <c r="S147" s="18" t="str">
        <f t="shared" si="33"/>
        <v/>
      </c>
      <c r="T147" s="10"/>
      <c r="U147" s="117"/>
      <c r="V147" s="118"/>
      <c r="X147" s="92"/>
      <c r="Y147" s="93"/>
      <c r="Z147" s="92"/>
      <c r="AA147" s="94"/>
      <c r="AB147" s="97" t="str">
        <f t="shared" si="37"/>
        <v/>
      </c>
      <c r="AC147" s="95"/>
      <c r="AD147" s="94"/>
      <c r="AE147" s="96"/>
      <c r="AF147" s="96"/>
      <c r="AG147" s="97" t="str">
        <f t="shared" si="34"/>
        <v/>
      </c>
      <c r="AH147" s="98"/>
      <c r="AI147" s="97" t="str">
        <f t="shared" si="35"/>
        <v/>
      </c>
      <c r="AJ147" s="99" t="str">
        <f t="shared" si="36"/>
        <v/>
      </c>
    </row>
    <row r="148" spans="1:36" ht="20.45" customHeight="1" x14ac:dyDescent="0.25">
      <c r="A148" s="10" t="s">
        <v>284</v>
      </c>
      <c r="B148" s="9"/>
      <c r="C148" s="9"/>
      <c r="D148" s="10"/>
      <c r="E148" s="9"/>
      <c r="F148" s="9"/>
      <c r="G148" s="10"/>
      <c r="H148" s="10"/>
      <c r="I148" s="10"/>
      <c r="J148" s="11"/>
      <c r="K148" s="16" t="str">
        <f t="shared" si="30"/>
        <v/>
      </c>
      <c r="L148" s="8"/>
      <c r="M148" s="11"/>
      <c r="N148" s="12"/>
      <c r="O148" s="12"/>
      <c r="P148" s="77" t="str">
        <f t="shared" si="31"/>
        <v/>
      </c>
      <c r="Q148" s="13"/>
      <c r="R148" s="17" t="str">
        <f t="shared" si="32"/>
        <v/>
      </c>
      <c r="S148" s="18" t="str">
        <f t="shared" si="33"/>
        <v/>
      </c>
      <c r="T148" s="10"/>
      <c r="U148" s="117"/>
      <c r="V148" s="118"/>
      <c r="X148" s="100"/>
      <c r="Y148" s="101"/>
      <c r="Z148" s="100"/>
      <c r="AA148" s="102"/>
      <c r="AB148" s="97" t="str">
        <f t="shared" si="37"/>
        <v/>
      </c>
      <c r="AC148" s="103"/>
      <c r="AD148" s="102"/>
      <c r="AE148" s="104"/>
      <c r="AF148" s="104"/>
      <c r="AG148" s="97" t="str">
        <f t="shared" si="34"/>
        <v/>
      </c>
      <c r="AH148" s="105"/>
      <c r="AI148" s="97" t="str">
        <f t="shared" si="35"/>
        <v/>
      </c>
      <c r="AJ148" s="99" t="str">
        <f t="shared" si="36"/>
        <v/>
      </c>
    </row>
    <row r="149" spans="1:36" ht="20.45" customHeight="1" x14ac:dyDescent="0.25">
      <c r="A149" s="10" t="s">
        <v>285</v>
      </c>
      <c r="B149" s="9"/>
      <c r="C149" s="9"/>
      <c r="D149" s="10"/>
      <c r="E149" s="9"/>
      <c r="F149" s="9"/>
      <c r="G149" s="10"/>
      <c r="H149" s="10"/>
      <c r="I149" s="10"/>
      <c r="J149" s="11"/>
      <c r="K149" s="16" t="str">
        <f t="shared" si="30"/>
        <v/>
      </c>
      <c r="L149" s="8"/>
      <c r="M149" s="11"/>
      <c r="N149" s="12"/>
      <c r="O149" s="12"/>
      <c r="P149" s="77" t="str">
        <f t="shared" si="31"/>
        <v/>
      </c>
      <c r="Q149" s="13"/>
      <c r="R149" s="17" t="str">
        <f t="shared" si="32"/>
        <v/>
      </c>
      <c r="S149" s="18" t="str">
        <f t="shared" si="33"/>
        <v/>
      </c>
      <c r="T149" s="10"/>
      <c r="U149" s="117"/>
      <c r="V149" s="118"/>
      <c r="X149" s="92"/>
      <c r="Y149" s="93"/>
      <c r="Z149" s="92"/>
      <c r="AA149" s="94"/>
      <c r="AB149" s="97" t="str">
        <f t="shared" si="37"/>
        <v/>
      </c>
      <c r="AC149" s="95"/>
      <c r="AD149" s="94"/>
      <c r="AE149" s="96"/>
      <c r="AF149" s="96"/>
      <c r="AG149" s="97" t="str">
        <f t="shared" si="34"/>
        <v/>
      </c>
      <c r="AH149" s="98"/>
      <c r="AI149" s="97" t="str">
        <f t="shared" si="35"/>
        <v/>
      </c>
      <c r="AJ149" s="99" t="str">
        <f t="shared" si="36"/>
        <v/>
      </c>
    </row>
    <row r="150" spans="1:36" ht="20.45" customHeight="1" x14ac:dyDescent="0.25">
      <c r="A150" s="10" t="s">
        <v>286</v>
      </c>
      <c r="B150" s="9"/>
      <c r="C150" s="9"/>
      <c r="D150" s="10"/>
      <c r="E150" s="9"/>
      <c r="F150" s="9"/>
      <c r="G150" s="10"/>
      <c r="H150" s="10"/>
      <c r="I150" s="10"/>
      <c r="J150" s="11"/>
      <c r="K150" s="16" t="str">
        <f t="shared" si="30"/>
        <v/>
      </c>
      <c r="L150" s="8"/>
      <c r="M150" s="11"/>
      <c r="N150" s="12"/>
      <c r="O150" s="12"/>
      <c r="P150" s="77" t="str">
        <f t="shared" si="31"/>
        <v/>
      </c>
      <c r="Q150" s="13"/>
      <c r="R150" s="17" t="str">
        <f t="shared" si="32"/>
        <v/>
      </c>
      <c r="S150" s="18" t="str">
        <f t="shared" si="33"/>
        <v/>
      </c>
      <c r="T150" s="10"/>
      <c r="U150" s="117"/>
      <c r="V150" s="118"/>
      <c r="X150" s="100"/>
      <c r="Y150" s="101"/>
      <c r="Z150" s="100"/>
      <c r="AA150" s="102"/>
      <c r="AB150" s="97" t="str">
        <f t="shared" si="37"/>
        <v/>
      </c>
      <c r="AC150" s="103"/>
      <c r="AD150" s="102"/>
      <c r="AE150" s="104"/>
      <c r="AF150" s="104"/>
      <c r="AG150" s="97" t="str">
        <f t="shared" si="34"/>
        <v/>
      </c>
      <c r="AH150" s="105"/>
      <c r="AI150" s="97" t="str">
        <f t="shared" si="35"/>
        <v/>
      </c>
      <c r="AJ150" s="99" t="str">
        <f t="shared" si="36"/>
        <v/>
      </c>
    </row>
    <row r="151" spans="1:36" ht="20.45" customHeight="1" x14ac:dyDescent="0.25">
      <c r="A151" s="10" t="s">
        <v>287</v>
      </c>
      <c r="B151" s="9"/>
      <c r="C151" s="9"/>
      <c r="D151" s="10"/>
      <c r="E151" s="9"/>
      <c r="F151" s="9"/>
      <c r="G151" s="10"/>
      <c r="H151" s="10"/>
      <c r="I151" s="10"/>
      <c r="J151" s="11"/>
      <c r="K151" s="16" t="str">
        <f t="shared" si="30"/>
        <v/>
      </c>
      <c r="L151" s="8"/>
      <c r="M151" s="11"/>
      <c r="N151" s="12"/>
      <c r="O151" s="12"/>
      <c r="P151" s="77" t="str">
        <f t="shared" si="31"/>
        <v/>
      </c>
      <c r="Q151" s="13"/>
      <c r="R151" s="17" t="str">
        <f t="shared" si="32"/>
        <v/>
      </c>
      <c r="S151" s="18" t="str">
        <f t="shared" si="33"/>
        <v/>
      </c>
      <c r="T151" s="10"/>
      <c r="U151" s="117"/>
      <c r="V151" s="118"/>
      <c r="X151" s="92"/>
      <c r="Y151" s="93"/>
      <c r="Z151" s="92"/>
      <c r="AA151" s="94"/>
      <c r="AB151" s="97" t="str">
        <f t="shared" si="37"/>
        <v/>
      </c>
      <c r="AC151" s="95"/>
      <c r="AD151" s="94"/>
      <c r="AE151" s="96"/>
      <c r="AF151" s="96"/>
      <c r="AG151" s="97" t="str">
        <f t="shared" si="34"/>
        <v/>
      </c>
      <c r="AH151" s="98"/>
      <c r="AI151" s="97" t="str">
        <f t="shared" si="35"/>
        <v/>
      </c>
      <c r="AJ151" s="99" t="str">
        <f t="shared" si="36"/>
        <v/>
      </c>
    </row>
    <row r="152" spans="1:36" ht="20.45" customHeight="1" x14ac:dyDescent="0.25">
      <c r="A152" s="10" t="s">
        <v>288</v>
      </c>
      <c r="B152" s="9"/>
      <c r="C152" s="9"/>
      <c r="D152" s="10"/>
      <c r="E152" s="9"/>
      <c r="F152" s="9"/>
      <c r="G152" s="10"/>
      <c r="H152" s="10"/>
      <c r="I152" s="10"/>
      <c r="J152" s="11"/>
      <c r="K152" s="16" t="str">
        <f t="shared" si="30"/>
        <v/>
      </c>
      <c r="L152" s="8"/>
      <c r="M152" s="11"/>
      <c r="N152" s="12"/>
      <c r="O152" s="12"/>
      <c r="P152" s="77" t="str">
        <f t="shared" si="31"/>
        <v/>
      </c>
      <c r="Q152" s="13"/>
      <c r="R152" s="17" t="str">
        <f t="shared" si="32"/>
        <v/>
      </c>
      <c r="S152" s="18" t="str">
        <f t="shared" si="33"/>
        <v/>
      </c>
      <c r="T152" s="10"/>
      <c r="U152" s="117"/>
      <c r="V152" s="118"/>
      <c r="X152" s="100"/>
      <c r="Y152" s="101"/>
      <c r="Z152" s="100"/>
      <c r="AA152" s="102"/>
      <c r="AB152" s="97" t="str">
        <f t="shared" si="37"/>
        <v/>
      </c>
      <c r="AC152" s="103"/>
      <c r="AD152" s="102"/>
      <c r="AE152" s="104"/>
      <c r="AF152" s="104"/>
      <c r="AG152" s="97" t="str">
        <f t="shared" si="34"/>
        <v/>
      </c>
      <c r="AH152" s="105"/>
      <c r="AI152" s="97" t="str">
        <f t="shared" si="35"/>
        <v/>
      </c>
      <c r="AJ152" s="99" t="str">
        <f t="shared" si="36"/>
        <v/>
      </c>
    </row>
    <row r="153" spans="1:36" ht="20.45" customHeight="1" x14ac:dyDescent="0.25">
      <c r="A153" s="10" t="s">
        <v>289</v>
      </c>
      <c r="B153" s="9"/>
      <c r="C153" s="9"/>
      <c r="D153" s="10"/>
      <c r="E153" s="9"/>
      <c r="F153" s="9"/>
      <c r="G153" s="10"/>
      <c r="H153" s="10"/>
      <c r="I153" s="10"/>
      <c r="J153" s="11"/>
      <c r="K153" s="16" t="str">
        <f t="shared" si="30"/>
        <v/>
      </c>
      <c r="L153" s="8"/>
      <c r="M153" s="11"/>
      <c r="N153" s="12"/>
      <c r="O153" s="12"/>
      <c r="P153" s="77" t="str">
        <f t="shared" si="31"/>
        <v/>
      </c>
      <c r="Q153" s="13"/>
      <c r="R153" s="17" t="str">
        <f t="shared" si="32"/>
        <v/>
      </c>
      <c r="S153" s="18" t="str">
        <f t="shared" si="33"/>
        <v/>
      </c>
      <c r="T153" s="10"/>
      <c r="U153" s="117"/>
      <c r="V153" s="118"/>
      <c r="X153" s="92"/>
      <c r="Y153" s="93"/>
      <c r="Z153" s="92"/>
      <c r="AA153" s="94"/>
      <c r="AB153" s="97" t="str">
        <f t="shared" si="37"/>
        <v/>
      </c>
      <c r="AC153" s="95"/>
      <c r="AD153" s="94"/>
      <c r="AE153" s="96"/>
      <c r="AF153" s="96"/>
      <c r="AG153" s="97" t="str">
        <f t="shared" si="34"/>
        <v/>
      </c>
      <c r="AH153" s="98"/>
      <c r="AI153" s="97" t="str">
        <f t="shared" si="35"/>
        <v/>
      </c>
      <c r="AJ153" s="99" t="str">
        <f t="shared" si="36"/>
        <v/>
      </c>
    </row>
    <row r="154" spans="1:36" ht="20.45" customHeight="1" x14ac:dyDescent="0.25">
      <c r="A154" s="10" t="s">
        <v>290</v>
      </c>
      <c r="B154" s="9"/>
      <c r="C154" s="9"/>
      <c r="D154" s="10"/>
      <c r="E154" s="9"/>
      <c r="F154" s="9"/>
      <c r="G154" s="10"/>
      <c r="H154" s="10"/>
      <c r="I154" s="10"/>
      <c r="J154" s="11"/>
      <c r="K154" s="16" t="str">
        <f t="shared" si="30"/>
        <v/>
      </c>
      <c r="L154" s="8"/>
      <c r="M154" s="11"/>
      <c r="N154" s="12"/>
      <c r="O154" s="12"/>
      <c r="P154" s="77" t="str">
        <f t="shared" si="31"/>
        <v/>
      </c>
      <c r="Q154" s="13"/>
      <c r="R154" s="17" t="str">
        <f t="shared" si="32"/>
        <v/>
      </c>
      <c r="S154" s="18" t="str">
        <f t="shared" si="33"/>
        <v/>
      </c>
      <c r="T154" s="10"/>
      <c r="U154" s="117"/>
      <c r="V154" s="118"/>
      <c r="X154" s="100"/>
      <c r="Y154" s="101"/>
      <c r="Z154" s="100"/>
      <c r="AA154" s="102"/>
      <c r="AB154" s="97" t="str">
        <f t="shared" si="37"/>
        <v/>
      </c>
      <c r="AC154" s="103"/>
      <c r="AD154" s="102"/>
      <c r="AE154" s="104"/>
      <c r="AF154" s="104"/>
      <c r="AG154" s="97" t="str">
        <f t="shared" si="34"/>
        <v/>
      </c>
      <c r="AH154" s="105"/>
      <c r="AI154" s="97" t="str">
        <f t="shared" si="35"/>
        <v/>
      </c>
      <c r="AJ154" s="99" t="str">
        <f t="shared" si="36"/>
        <v/>
      </c>
    </row>
    <row r="155" spans="1:36" ht="20.45" customHeight="1" x14ac:dyDescent="0.25">
      <c r="A155" s="10" t="s">
        <v>291</v>
      </c>
      <c r="B155" s="9"/>
      <c r="C155" s="9"/>
      <c r="D155" s="10"/>
      <c r="E155" s="9"/>
      <c r="F155" s="9"/>
      <c r="G155" s="10"/>
      <c r="H155" s="10"/>
      <c r="I155" s="10"/>
      <c r="J155" s="11"/>
      <c r="K155" s="16" t="str">
        <f t="shared" si="30"/>
        <v/>
      </c>
      <c r="L155" s="8"/>
      <c r="M155" s="11"/>
      <c r="N155" s="12"/>
      <c r="O155" s="12"/>
      <c r="P155" s="77" t="str">
        <f t="shared" si="31"/>
        <v/>
      </c>
      <c r="Q155" s="13"/>
      <c r="R155" s="17" t="str">
        <f t="shared" si="32"/>
        <v/>
      </c>
      <c r="S155" s="18" t="str">
        <f t="shared" si="33"/>
        <v/>
      </c>
      <c r="T155" s="10"/>
      <c r="U155" s="117"/>
      <c r="V155" s="118"/>
      <c r="X155" s="92"/>
      <c r="Y155" s="93"/>
      <c r="Z155" s="92"/>
      <c r="AA155" s="94"/>
      <c r="AB155" s="97" t="str">
        <f t="shared" si="37"/>
        <v/>
      </c>
      <c r="AC155" s="95"/>
      <c r="AD155" s="94"/>
      <c r="AE155" s="96"/>
      <c r="AF155" s="96"/>
      <c r="AG155" s="97" t="str">
        <f t="shared" si="34"/>
        <v/>
      </c>
      <c r="AH155" s="98"/>
      <c r="AI155" s="97" t="str">
        <f t="shared" si="35"/>
        <v/>
      </c>
      <c r="AJ155" s="99" t="str">
        <f t="shared" si="36"/>
        <v/>
      </c>
    </row>
    <row r="156" spans="1:36" ht="20.45" customHeight="1" x14ac:dyDescent="0.25">
      <c r="A156" s="10" t="s">
        <v>292</v>
      </c>
      <c r="B156" s="9"/>
      <c r="C156" s="9"/>
      <c r="D156" s="10"/>
      <c r="E156" s="9"/>
      <c r="F156" s="9"/>
      <c r="G156" s="10"/>
      <c r="H156" s="10"/>
      <c r="I156" s="10"/>
      <c r="J156" s="11"/>
      <c r="K156" s="16" t="str">
        <f t="shared" si="30"/>
        <v/>
      </c>
      <c r="L156" s="8"/>
      <c r="M156" s="11"/>
      <c r="N156" s="12"/>
      <c r="O156" s="12"/>
      <c r="P156" s="77" t="str">
        <f t="shared" si="31"/>
        <v/>
      </c>
      <c r="Q156" s="13"/>
      <c r="R156" s="17" t="str">
        <f t="shared" si="32"/>
        <v/>
      </c>
      <c r="S156" s="18" t="str">
        <f t="shared" si="33"/>
        <v/>
      </c>
      <c r="T156" s="10"/>
      <c r="U156" s="117"/>
      <c r="V156" s="118"/>
      <c r="X156" s="100"/>
      <c r="Y156" s="101"/>
      <c r="Z156" s="100"/>
      <c r="AA156" s="102"/>
      <c r="AB156" s="97" t="str">
        <f t="shared" si="37"/>
        <v/>
      </c>
      <c r="AC156" s="103"/>
      <c r="AD156" s="102"/>
      <c r="AE156" s="104"/>
      <c r="AF156" s="104"/>
      <c r="AG156" s="97" t="str">
        <f t="shared" si="34"/>
        <v/>
      </c>
      <c r="AH156" s="105"/>
      <c r="AI156" s="97" t="str">
        <f t="shared" si="35"/>
        <v/>
      </c>
      <c r="AJ156" s="99" t="str">
        <f t="shared" si="36"/>
        <v/>
      </c>
    </row>
    <row r="157" spans="1:36" ht="20.45" customHeight="1" x14ac:dyDescent="0.25">
      <c r="A157" s="10" t="s">
        <v>293</v>
      </c>
      <c r="B157" s="9"/>
      <c r="C157" s="9"/>
      <c r="D157" s="10"/>
      <c r="E157" s="9"/>
      <c r="F157" s="9"/>
      <c r="G157" s="10"/>
      <c r="H157" s="10"/>
      <c r="I157" s="10"/>
      <c r="J157" s="11"/>
      <c r="K157" s="16" t="str">
        <f t="shared" si="30"/>
        <v/>
      </c>
      <c r="L157" s="8"/>
      <c r="M157" s="11"/>
      <c r="N157" s="12"/>
      <c r="O157" s="12"/>
      <c r="P157" s="77" t="str">
        <f t="shared" si="31"/>
        <v/>
      </c>
      <c r="Q157" s="13"/>
      <c r="R157" s="17" t="str">
        <f t="shared" si="32"/>
        <v/>
      </c>
      <c r="S157" s="18" t="str">
        <f t="shared" si="33"/>
        <v/>
      </c>
      <c r="T157" s="10"/>
      <c r="U157" s="117"/>
      <c r="V157" s="118"/>
      <c r="X157" s="92"/>
      <c r="Y157" s="93"/>
      <c r="Z157" s="92"/>
      <c r="AA157" s="94"/>
      <c r="AB157" s="97" t="str">
        <f t="shared" si="37"/>
        <v/>
      </c>
      <c r="AC157" s="95"/>
      <c r="AD157" s="94"/>
      <c r="AE157" s="96"/>
      <c r="AF157" s="96"/>
      <c r="AG157" s="97" t="str">
        <f t="shared" si="34"/>
        <v/>
      </c>
      <c r="AH157" s="98"/>
      <c r="AI157" s="97" t="str">
        <f t="shared" si="35"/>
        <v/>
      </c>
      <c r="AJ157" s="99" t="str">
        <f t="shared" si="36"/>
        <v/>
      </c>
    </row>
    <row r="158" spans="1:36" ht="20.45" customHeight="1" x14ac:dyDescent="0.25">
      <c r="A158" s="10" t="s">
        <v>294</v>
      </c>
      <c r="B158" s="9"/>
      <c r="C158" s="9"/>
      <c r="D158" s="10"/>
      <c r="E158" s="9"/>
      <c r="F158" s="9"/>
      <c r="G158" s="10"/>
      <c r="H158" s="10"/>
      <c r="I158" s="10"/>
      <c r="J158" s="11"/>
      <c r="K158" s="16" t="str">
        <f t="shared" si="30"/>
        <v/>
      </c>
      <c r="L158" s="8"/>
      <c r="M158" s="11"/>
      <c r="N158" s="12"/>
      <c r="O158" s="12"/>
      <c r="P158" s="77" t="str">
        <f t="shared" si="31"/>
        <v/>
      </c>
      <c r="Q158" s="13"/>
      <c r="R158" s="17" t="str">
        <f t="shared" si="32"/>
        <v/>
      </c>
      <c r="S158" s="18" t="str">
        <f t="shared" si="33"/>
        <v/>
      </c>
      <c r="T158" s="10"/>
      <c r="U158" s="117"/>
      <c r="V158" s="118"/>
      <c r="X158" s="100"/>
      <c r="Y158" s="101"/>
      <c r="Z158" s="100"/>
      <c r="AA158" s="102"/>
      <c r="AB158" s="97" t="str">
        <f t="shared" si="37"/>
        <v/>
      </c>
      <c r="AC158" s="103"/>
      <c r="AD158" s="102"/>
      <c r="AE158" s="104"/>
      <c r="AF158" s="104"/>
      <c r="AG158" s="97" t="str">
        <f t="shared" si="34"/>
        <v/>
      </c>
      <c r="AH158" s="105"/>
      <c r="AI158" s="97" t="str">
        <f t="shared" si="35"/>
        <v/>
      </c>
      <c r="AJ158" s="99" t="str">
        <f t="shared" si="36"/>
        <v/>
      </c>
    </row>
    <row r="159" spans="1:36" ht="20.45" customHeight="1" x14ac:dyDescent="0.25">
      <c r="A159" s="10" t="s">
        <v>295</v>
      </c>
      <c r="B159" s="9"/>
      <c r="C159" s="9"/>
      <c r="D159" s="10"/>
      <c r="E159" s="9"/>
      <c r="F159" s="9"/>
      <c r="G159" s="10"/>
      <c r="H159" s="10"/>
      <c r="I159" s="10"/>
      <c r="J159" s="11"/>
      <c r="K159" s="16" t="str">
        <f t="shared" si="30"/>
        <v/>
      </c>
      <c r="L159" s="8"/>
      <c r="M159" s="11"/>
      <c r="N159" s="12"/>
      <c r="O159" s="12"/>
      <c r="P159" s="77" t="str">
        <f t="shared" si="31"/>
        <v/>
      </c>
      <c r="Q159" s="13"/>
      <c r="R159" s="17" t="str">
        <f t="shared" si="32"/>
        <v/>
      </c>
      <c r="S159" s="18" t="str">
        <f t="shared" si="33"/>
        <v/>
      </c>
      <c r="T159" s="10"/>
      <c r="U159" s="117"/>
      <c r="V159" s="118"/>
      <c r="X159" s="92"/>
      <c r="Y159" s="93"/>
      <c r="Z159" s="92"/>
      <c r="AA159" s="94"/>
      <c r="AB159" s="97" t="str">
        <f t="shared" si="37"/>
        <v/>
      </c>
      <c r="AC159" s="95"/>
      <c r="AD159" s="94"/>
      <c r="AE159" s="96"/>
      <c r="AF159" s="96"/>
      <c r="AG159" s="97" t="str">
        <f t="shared" si="34"/>
        <v/>
      </c>
      <c r="AH159" s="98"/>
      <c r="AI159" s="97" t="str">
        <f t="shared" si="35"/>
        <v/>
      </c>
      <c r="AJ159" s="99" t="str">
        <f t="shared" si="36"/>
        <v/>
      </c>
    </row>
    <row r="160" spans="1:36" ht="20.45" customHeight="1" x14ac:dyDescent="0.25">
      <c r="A160" s="10" t="s">
        <v>296</v>
      </c>
      <c r="B160" s="9"/>
      <c r="C160" s="9"/>
      <c r="D160" s="10"/>
      <c r="E160" s="9"/>
      <c r="F160" s="9"/>
      <c r="G160" s="10"/>
      <c r="H160" s="10"/>
      <c r="I160" s="10"/>
      <c r="J160" s="11"/>
      <c r="K160" s="16" t="str">
        <f t="shared" si="30"/>
        <v/>
      </c>
      <c r="L160" s="8"/>
      <c r="M160" s="11"/>
      <c r="N160" s="12"/>
      <c r="O160" s="12"/>
      <c r="P160" s="77" t="str">
        <f t="shared" si="31"/>
        <v/>
      </c>
      <c r="Q160" s="13"/>
      <c r="R160" s="17" t="str">
        <f t="shared" si="32"/>
        <v/>
      </c>
      <c r="S160" s="18" t="str">
        <f t="shared" si="33"/>
        <v/>
      </c>
      <c r="T160" s="10"/>
      <c r="U160" s="117"/>
      <c r="V160" s="118"/>
      <c r="X160" s="100"/>
      <c r="Y160" s="101"/>
      <c r="Z160" s="100"/>
      <c r="AA160" s="102"/>
      <c r="AB160" s="97" t="str">
        <f t="shared" si="37"/>
        <v/>
      </c>
      <c r="AC160" s="103"/>
      <c r="AD160" s="102"/>
      <c r="AE160" s="104"/>
      <c r="AF160" s="104"/>
      <c r="AG160" s="97" t="str">
        <f t="shared" si="34"/>
        <v/>
      </c>
      <c r="AH160" s="105"/>
      <c r="AI160" s="97" t="str">
        <f t="shared" si="35"/>
        <v/>
      </c>
      <c r="AJ160" s="99" t="str">
        <f t="shared" si="36"/>
        <v/>
      </c>
    </row>
    <row r="161" spans="1:36" ht="20.45" customHeight="1" x14ac:dyDescent="0.25">
      <c r="A161" s="10" t="s">
        <v>297</v>
      </c>
      <c r="B161" s="9"/>
      <c r="C161" s="9"/>
      <c r="D161" s="10"/>
      <c r="E161" s="9"/>
      <c r="F161" s="9"/>
      <c r="G161" s="10"/>
      <c r="H161" s="10"/>
      <c r="I161" s="10"/>
      <c r="J161" s="11"/>
      <c r="K161" s="16" t="str">
        <f t="shared" si="30"/>
        <v/>
      </c>
      <c r="L161" s="8"/>
      <c r="M161" s="11"/>
      <c r="N161" s="12"/>
      <c r="O161" s="12"/>
      <c r="P161" s="77" t="str">
        <f t="shared" si="31"/>
        <v/>
      </c>
      <c r="Q161" s="13"/>
      <c r="R161" s="17" t="str">
        <f t="shared" si="32"/>
        <v/>
      </c>
      <c r="S161" s="18" t="str">
        <f t="shared" si="33"/>
        <v/>
      </c>
      <c r="T161" s="10"/>
      <c r="U161" s="117"/>
      <c r="V161" s="118"/>
      <c r="X161" s="92"/>
      <c r="Y161" s="93"/>
      <c r="Z161" s="92"/>
      <c r="AA161" s="94"/>
      <c r="AB161" s="97" t="str">
        <f t="shared" si="37"/>
        <v/>
      </c>
      <c r="AC161" s="95"/>
      <c r="AD161" s="94"/>
      <c r="AE161" s="96"/>
      <c r="AF161" s="96"/>
      <c r="AG161" s="97" t="str">
        <f t="shared" si="34"/>
        <v/>
      </c>
      <c r="AH161" s="98"/>
      <c r="AI161" s="97" t="str">
        <f t="shared" si="35"/>
        <v/>
      </c>
      <c r="AJ161" s="99" t="str">
        <f t="shared" si="36"/>
        <v/>
      </c>
    </row>
    <row r="162" spans="1:36" ht="20.45" customHeight="1" x14ac:dyDescent="0.25">
      <c r="A162" s="10" t="s">
        <v>298</v>
      </c>
      <c r="B162" s="9"/>
      <c r="C162" s="9"/>
      <c r="D162" s="10"/>
      <c r="E162" s="9"/>
      <c r="F162" s="9"/>
      <c r="G162" s="10"/>
      <c r="H162" s="10"/>
      <c r="I162" s="10"/>
      <c r="J162" s="11"/>
      <c r="K162" s="16" t="str">
        <f t="shared" si="30"/>
        <v/>
      </c>
      <c r="L162" s="8"/>
      <c r="M162" s="11"/>
      <c r="N162" s="12"/>
      <c r="O162" s="12"/>
      <c r="P162" s="77" t="str">
        <f t="shared" si="31"/>
        <v/>
      </c>
      <c r="Q162" s="13"/>
      <c r="R162" s="17" t="str">
        <f t="shared" si="32"/>
        <v/>
      </c>
      <c r="S162" s="18" t="str">
        <f t="shared" si="33"/>
        <v/>
      </c>
      <c r="T162" s="10"/>
      <c r="U162" s="117"/>
      <c r="V162" s="118"/>
      <c r="X162" s="100"/>
      <c r="Y162" s="101"/>
      <c r="Z162" s="100"/>
      <c r="AA162" s="102"/>
      <c r="AB162" s="97" t="str">
        <f t="shared" si="37"/>
        <v/>
      </c>
      <c r="AC162" s="103"/>
      <c r="AD162" s="102"/>
      <c r="AE162" s="104"/>
      <c r="AF162" s="104"/>
      <c r="AG162" s="97" t="str">
        <f t="shared" si="34"/>
        <v/>
      </c>
      <c r="AH162" s="105"/>
      <c r="AI162" s="97" t="str">
        <f t="shared" si="35"/>
        <v/>
      </c>
      <c r="AJ162" s="99" t="str">
        <f t="shared" si="36"/>
        <v/>
      </c>
    </row>
    <row r="163" spans="1:36" ht="20.45" customHeight="1" x14ac:dyDescent="0.25">
      <c r="A163" s="10" t="s">
        <v>299</v>
      </c>
      <c r="B163" s="9"/>
      <c r="C163" s="9"/>
      <c r="D163" s="10"/>
      <c r="E163" s="9"/>
      <c r="F163" s="9"/>
      <c r="G163" s="10"/>
      <c r="H163" s="10"/>
      <c r="I163" s="10"/>
      <c r="J163" s="11"/>
      <c r="K163" s="16" t="str">
        <f t="shared" si="30"/>
        <v/>
      </c>
      <c r="L163" s="8"/>
      <c r="M163" s="11"/>
      <c r="N163" s="12"/>
      <c r="O163" s="12"/>
      <c r="P163" s="77" t="str">
        <f t="shared" si="31"/>
        <v/>
      </c>
      <c r="Q163" s="13"/>
      <c r="R163" s="17" t="str">
        <f t="shared" si="32"/>
        <v/>
      </c>
      <c r="S163" s="18" t="str">
        <f t="shared" si="33"/>
        <v/>
      </c>
      <c r="T163" s="10"/>
      <c r="U163" s="117"/>
      <c r="V163" s="118"/>
      <c r="X163" s="92"/>
      <c r="Y163" s="93"/>
      <c r="Z163" s="92"/>
      <c r="AA163" s="94"/>
      <c r="AB163" s="97" t="str">
        <f t="shared" si="37"/>
        <v/>
      </c>
      <c r="AC163" s="95"/>
      <c r="AD163" s="94"/>
      <c r="AE163" s="96"/>
      <c r="AF163" s="96"/>
      <c r="AG163" s="97" t="str">
        <f t="shared" si="34"/>
        <v/>
      </c>
      <c r="AH163" s="98"/>
      <c r="AI163" s="97" t="str">
        <f t="shared" si="35"/>
        <v/>
      </c>
      <c r="AJ163" s="99" t="str">
        <f t="shared" si="36"/>
        <v/>
      </c>
    </row>
    <row r="164" spans="1:36" ht="20.45" customHeight="1" x14ac:dyDescent="0.25">
      <c r="A164" s="10" t="s">
        <v>300</v>
      </c>
      <c r="B164" s="9"/>
      <c r="C164" s="9"/>
      <c r="D164" s="10"/>
      <c r="E164" s="9"/>
      <c r="F164" s="9"/>
      <c r="G164" s="10"/>
      <c r="H164" s="10"/>
      <c r="I164" s="10"/>
      <c r="J164" s="11"/>
      <c r="K164" s="16" t="str">
        <f t="shared" si="30"/>
        <v/>
      </c>
      <c r="L164" s="8"/>
      <c r="M164" s="11"/>
      <c r="N164" s="12"/>
      <c r="O164" s="12"/>
      <c r="P164" s="77" t="str">
        <f t="shared" si="31"/>
        <v/>
      </c>
      <c r="Q164" s="13"/>
      <c r="R164" s="17" t="str">
        <f t="shared" si="32"/>
        <v/>
      </c>
      <c r="S164" s="18" t="str">
        <f t="shared" si="33"/>
        <v/>
      </c>
      <c r="T164" s="10"/>
      <c r="U164" s="117"/>
      <c r="V164" s="118"/>
      <c r="X164" s="100"/>
      <c r="Y164" s="101"/>
      <c r="Z164" s="100"/>
      <c r="AA164" s="102"/>
      <c r="AB164" s="97" t="str">
        <f t="shared" si="37"/>
        <v/>
      </c>
      <c r="AC164" s="103"/>
      <c r="AD164" s="102"/>
      <c r="AE164" s="104"/>
      <c r="AF164" s="104"/>
      <c r="AG164" s="97" t="str">
        <f t="shared" si="34"/>
        <v/>
      </c>
      <c r="AH164" s="105"/>
      <c r="AI164" s="97" t="str">
        <f t="shared" si="35"/>
        <v/>
      </c>
      <c r="AJ164" s="99" t="str">
        <f t="shared" si="36"/>
        <v/>
      </c>
    </row>
    <row r="165" spans="1:36" ht="20.45" customHeight="1" x14ac:dyDescent="0.25">
      <c r="A165" s="10" t="s">
        <v>301</v>
      </c>
      <c r="B165" s="9"/>
      <c r="C165" s="9"/>
      <c r="D165" s="10"/>
      <c r="E165" s="9"/>
      <c r="F165" s="9"/>
      <c r="G165" s="10"/>
      <c r="H165" s="10"/>
      <c r="I165" s="10"/>
      <c r="J165" s="11"/>
      <c r="K165" s="16" t="str">
        <f t="shared" si="30"/>
        <v/>
      </c>
      <c r="L165" s="8"/>
      <c r="M165" s="11"/>
      <c r="N165" s="12"/>
      <c r="O165" s="12"/>
      <c r="P165" s="77" t="str">
        <f t="shared" si="31"/>
        <v/>
      </c>
      <c r="Q165" s="13"/>
      <c r="R165" s="17" t="str">
        <f t="shared" si="32"/>
        <v/>
      </c>
      <c r="S165" s="18" t="str">
        <f t="shared" si="33"/>
        <v/>
      </c>
      <c r="T165" s="10"/>
      <c r="U165" s="117"/>
      <c r="V165" s="118"/>
      <c r="X165" s="92"/>
      <c r="Y165" s="93"/>
      <c r="Z165" s="92"/>
      <c r="AA165" s="94"/>
      <c r="AB165" s="97" t="str">
        <f t="shared" si="37"/>
        <v/>
      </c>
      <c r="AC165" s="95"/>
      <c r="AD165" s="94"/>
      <c r="AE165" s="96"/>
      <c r="AF165" s="96"/>
      <c r="AG165" s="97" t="str">
        <f t="shared" si="34"/>
        <v/>
      </c>
      <c r="AH165" s="98"/>
      <c r="AI165" s="97" t="str">
        <f t="shared" si="35"/>
        <v/>
      </c>
      <c r="AJ165" s="99" t="str">
        <f t="shared" si="36"/>
        <v/>
      </c>
    </row>
    <row r="166" spans="1:36" ht="20.45" customHeight="1" x14ac:dyDescent="0.25">
      <c r="A166" s="10" t="s">
        <v>302</v>
      </c>
      <c r="B166" s="9"/>
      <c r="C166" s="9"/>
      <c r="D166" s="10"/>
      <c r="E166" s="9"/>
      <c r="F166" s="9"/>
      <c r="G166" s="10"/>
      <c r="H166" s="10"/>
      <c r="I166" s="10"/>
      <c r="J166" s="11"/>
      <c r="K166" s="16" t="str">
        <f t="shared" si="30"/>
        <v/>
      </c>
      <c r="L166" s="8"/>
      <c r="M166" s="11"/>
      <c r="N166" s="12"/>
      <c r="O166" s="12"/>
      <c r="P166" s="77" t="str">
        <f t="shared" si="31"/>
        <v/>
      </c>
      <c r="Q166" s="13"/>
      <c r="R166" s="17" t="str">
        <f t="shared" si="32"/>
        <v/>
      </c>
      <c r="S166" s="18" t="str">
        <f t="shared" si="33"/>
        <v/>
      </c>
      <c r="T166" s="10"/>
      <c r="U166" s="117"/>
      <c r="V166" s="118"/>
      <c r="X166" s="100"/>
      <c r="Y166" s="101"/>
      <c r="Z166" s="100"/>
      <c r="AA166" s="102"/>
      <c r="AB166" s="97" t="str">
        <f t="shared" si="37"/>
        <v/>
      </c>
      <c r="AC166" s="103"/>
      <c r="AD166" s="102"/>
      <c r="AE166" s="104"/>
      <c r="AF166" s="104"/>
      <c r="AG166" s="97" t="str">
        <f t="shared" si="34"/>
        <v/>
      </c>
      <c r="AH166" s="105"/>
      <c r="AI166" s="97" t="str">
        <f t="shared" si="35"/>
        <v/>
      </c>
      <c r="AJ166" s="99" t="str">
        <f t="shared" si="36"/>
        <v/>
      </c>
    </row>
    <row r="167" spans="1:36" ht="20.45" customHeight="1" x14ac:dyDescent="0.25">
      <c r="A167" s="10" t="s">
        <v>303</v>
      </c>
      <c r="B167" s="9"/>
      <c r="C167" s="9"/>
      <c r="D167" s="10"/>
      <c r="E167" s="9"/>
      <c r="F167" s="9"/>
      <c r="G167" s="10"/>
      <c r="H167" s="10"/>
      <c r="I167" s="10"/>
      <c r="J167" s="11"/>
      <c r="K167" s="16" t="str">
        <f t="shared" si="30"/>
        <v/>
      </c>
      <c r="L167" s="8"/>
      <c r="M167" s="11"/>
      <c r="N167" s="12"/>
      <c r="O167" s="12"/>
      <c r="P167" s="77" t="str">
        <f t="shared" si="31"/>
        <v/>
      </c>
      <c r="Q167" s="13"/>
      <c r="R167" s="17" t="str">
        <f t="shared" si="32"/>
        <v/>
      </c>
      <c r="S167" s="18" t="str">
        <f t="shared" si="33"/>
        <v/>
      </c>
      <c r="T167" s="10"/>
      <c r="U167" s="117"/>
      <c r="V167" s="118"/>
      <c r="X167" s="92"/>
      <c r="Y167" s="93"/>
      <c r="Z167" s="92"/>
      <c r="AA167" s="94"/>
      <c r="AB167" s="97" t="str">
        <f t="shared" si="37"/>
        <v/>
      </c>
      <c r="AC167" s="95"/>
      <c r="AD167" s="94"/>
      <c r="AE167" s="96"/>
      <c r="AF167" s="96"/>
      <c r="AG167" s="97" t="str">
        <f t="shared" si="34"/>
        <v/>
      </c>
      <c r="AH167" s="98"/>
      <c r="AI167" s="97" t="str">
        <f t="shared" si="35"/>
        <v/>
      </c>
      <c r="AJ167" s="99" t="str">
        <f t="shared" si="36"/>
        <v/>
      </c>
    </row>
    <row r="168" spans="1:36" ht="20.45" customHeight="1" x14ac:dyDescent="0.25">
      <c r="A168" s="10" t="s">
        <v>304</v>
      </c>
      <c r="B168" s="9"/>
      <c r="C168" s="9"/>
      <c r="D168" s="10"/>
      <c r="E168" s="9"/>
      <c r="F168" s="9"/>
      <c r="G168" s="10"/>
      <c r="H168" s="10"/>
      <c r="I168" s="10"/>
      <c r="J168" s="11"/>
      <c r="K168" s="16" t="str">
        <f t="shared" si="30"/>
        <v/>
      </c>
      <c r="L168" s="8"/>
      <c r="M168" s="11"/>
      <c r="N168" s="12"/>
      <c r="O168" s="12"/>
      <c r="P168" s="77" t="str">
        <f t="shared" si="31"/>
        <v/>
      </c>
      <c r="Q168" s="13"/>
      <c r="R168" s="17" t="str">
        <f t="shared" si="32"/>
        <v/>
      </c>
      <c r="S168" s="18" t="str">
        <f t="shared" si="33"/>
        <v/>
      </c>
      <c r="T168" s="10"/>
      <c r="U168" s="117"/>
      <c r="V168" s="118"/>
      <c r="X168" s="100"/>
      <c r="Y168" s="101"/>
      <c r="Z168" s="100"/>
      <c r="AA168" s="102"/>
      <c r="AB168" s="97" t="str">
        <f t="shared" si="37"/>
        <v/>
      </c>
      <c r="AC168" s="103"/>
      <c r="AD168" s="102"/>
      <c r="AE168" s="104"/>
      <c r="AF168" s="104"/>
      <c r="AG168" s="97" t="str">
        <f t="shared" si="34"/>
        <v/>
      </c>
      <c r="AH168" s="105"/>
      <c r="AI168" s="97" t="str">
        <f t="shared" si="35"/>
        <v/>
      </c>
      <c r="AJ168" s="99" t="str">
        <f t="shared" si="36"/>
        <v/>
      </c>
    </row>
    <row r="169" spans="1:36" ht="20.45" customHeight="1" x14ac:dyDescent="0.25">
      <c r="A169" s="10" t="s">
        <v>305</v>
      </c>
      <c r="B169" s="9"/>
      <c r="C169" s="9"/>
      <c r="D169" s="10"/>
      <c r="E169" s="9"/>
      <c r="F169" s="9"/>
      <c r="G169" s="10"/>
      <c r="H169" s="10"/>
      <c r="I169" s="10"/>
      <c r="J169" s="11"/>
      <c r="K169" s="16" t="str">
        <f t="shared" ref="K169:K200" si="38">IF(I169="","",IFERROR(I169*1.2%,0))</f>
        <v/>
      </c>
      <c r="L169" s="8"/>
      <c r="M169" s="11"/>
      <c r="N169" s="12"/>
      <c r="O169" s="12"/>
      <c r="P169" s="77" t="str">
        <f t="shared" ref="P169:P200" si="39">IF(AND(L169="",J169="",M169="",N169="",O169="",H169=""),"",IF(OR(L169="nee",J169="",M169="",N169="",O169=""),0,((DATEDIF(N169,O169+1,"m")*H169/12+DATEDIF(N169,O169+1,"md")*H169/365)*J169*M169)))</f>
        <v/>
      </c>
      <c r="Q169" s="13"/>
      <c r="R169" s="17" t="str">
        <f t="shared" ref="R169:R200" si="40">IF(AND(P169="",Q169=""),"",P169+Q169)</f>
        <v/>
      </c>
      <c r="S169" s="18" t="str">
        <f t="shared" ref="S169:S200" si="41">IF(OR(K169="",R169=""),"",ROUND(K169*R169,2))</f>
        <v/>
      </c>
      <c r="T169" s="10"/>
      <c r="U169" s="117"/>
      <c r="V169" s="118"/>
      <c r="X169" s="92"/>
      <c r="Y169" s="93"/>
      <c r="Z169" s="92"/>
      <c r="AA169" s="94"/>
      <c r="AB169" s="97" t="str">
        <f t="shared" si="37"/>
        <v/>
      </c>
      <c r="AC169" s="95"/>
      <c r="AD169" s="94"/>
      <c r="AE169" s="96"/>
      <c r="AF169" s="96"/>
      <c r="AG169" s="97" t="str">
        <f t="shared" ref="AG169:AG200" si="42">IF(AND(AC169="",AA169="",AD169="",AE169="",AF169="",Y169=""),"",IF(OR(AC169="nee",AA169="",AD169="",AE169="",AF169=""),0,((DATEDIF(AE169,AF169+1,"m")*Y169/12+DATEDIF(AE169,AF169+1,"md")*Y169/365)*AA169*AD169)))</f>
        <v/>
      </c>
      <c r="AH169" s="98"/>
      <c r="AI169" s="97" t="str">
        <f t="shared" ref="AI169:AI200" si="43">IF(AND(AG169="",AH169=""),"",AG169+AH169)</f>
        <v/>
      </c>
      <c r="AJ169" s="99" t="str">
        <f t="shared" ref="AJ169:AJ200" si="44">IF(OR(AB169="",AI169=""),"",AB169*AI169)</f>
        <v/>
      </c>
    </row>
    <row r="170" spans="1:36" ht="20.45" customHeight="1" x14ac:dyDescent="0.25">
      <c r="A170" s="10" t="s">
        <v>306</v>
      </c>
      <c r="B170" s="9"/>
      <c r="C170" s="9"/>
      <c r="D170" s="10"/>
      <c r="E170" s="9"/>
      <c r="F170" s="9"/>
      <c r="G170" s="10"/>
      <c r="H170" s="10"/>
      <c r="I170" s="10"/>
      <c r="J170" s="11"/>
      <c r="K170" s="16" t="str">
        <f t="shared" si="38"/>
        <v/>
      </c>
      <c r="L170" s="8"/>
      <c r="M170" s="11"/>
      <c r="N170" s="12"/>
      <c r="O170" s="12"/>
      <c r="P170" s="77" t="str">
        <f t="shared" si="39"/>
        <v/>
      </c>
      <c r="Q170" s="13"/>
      <c r="R170" s="17" t="str">
        <f t="shared" si="40"/>
        <v/>
      </c>
      <c r="S170" s="18" t="str">
        <f t="shared" si="41"/>
        <v/>
      </c>
      <c r="T170" s="10"/>
      <c r="U170" s="117"/>
      <c r="V170" s="118"/>
      <c r="X170" s="100"/>
      <c r="Y170" s="101"/>
      <c r="Z170" s="100"/>
      <c r="AA170" s="102"/>
      <c r="AB170" s="97" t="str">
        <f t="shared" si="37"/>
        <v/>
      </c>
      <c r="AC170" s="103"/>
      <c r="AD170" s="102"/>
      <c r="AE170" s="104"/>
      <c r="AF170" s="104"/>
      <c r="AG170" s="97" t="str">
        <f t="shared" si="42"/>
        <v/>
      </c>
      <c r="AH170" s="105"/>
      <c r="AI170" s="97" t="str">
        <f t="shared" si="43"/>
        <v/>
      </c>
      <c r="AJ170" s="99" t="str">
        <f t="shared" si="44"/>
        <v/>
      </c>
    </row>
    <row r="171" spans="1:36" ht="20.45" customHeight="1" x14ac:dyDescent="0.25">
      <c r="A171" s="10" t="s">
        <v>307</v>
      </c>
      <c r="B171" s="9"/>
      <c r="C171" s="9"/>
      <c r="D171" s="10"/>
      <c r="E171" s="9"/>
      <c r="F171" s="9"/>
      <c r="G171" s="10"/>
      <c r="H171" s="10"/>
      <c r="I171" s="10"/>
      <c r="J171" s="11"/>
      <c r="K171" s="16" t="str">
        <f t="shared" si="38"/>
        <v/>
      </c>
      <c r="L171" s="8"/>
      <c r="M171" s="11"/>
      <c r="N171" s="12"/>
      <c r="O171" s="12"/>
      <c r="P171" s="77" t="str">
        <f t="shared" si="39"/>
        <v/>
      </c>
      <c r="Q171" s="13"/>
      <c r="R171" s="17" t="str">
        <f t="shared" si="40"/>
        <v/>
      </c>
      <c r="S171" s="18" t="str">
        <f t="shared" si="41"/>
        <v/>
      </c>
      <c r="T171" s="10"/>
      <c r="U171" s="117"/>
      <c r="V171" s="118"/>
      <c r="X171" s="92"/>
      <c r="Y171" s="93"/>
      <c r="Z171" s="92"/>
      <c r="AA171" s="94"/>
      <c r="AB171" s="97" t="str">
        <f t="shared" si="37"/>
        <v/>
      </c>
      <c r="AC171" s="95"/>
      <c r="AD171" s="94"/>
      <c r="AE171" s="96"/>
      <c r="AF171" s="96"/>
      <c r="AG171" s="97" t="str">
        <f t="shared" si="42"/>
        <v/>
      </c>
      <c r="AH171" s="98"/>
      <c r="AI171" s="97" t="str">
        <f t="shared" si="43"/>
        <v/>
      </c>
      <c r="AJ171" s="99" t="str">
        <f t="shared" si="44"/>
        <v/>
      </c>
    </row>
    <row r="172" spans="1:36" ht="20.45" customHeight="1" x14ac:dyDescent="0.25">
      <c r="A172" s="10" t="s">
        <v>308</v>
      </c>
      <c r="B172" s="9"/>
      <c r="C172" s="9"/>
      <c r="D172" s="10"/>
      <c r="E172" s="9"/>
      <c r="F172" s="9"/>
      <c r="G172" s="10"/>
      <c r="H172" s="10"/>
      <c r="I172" s="10"/>
      <c r="J172" s="11"/>
      <c r="K172" s="16" t="str">
        <f t="shared" si="38"/>
        <v/>
      </c>
      <c r="L172" s="8"/>
      <c r="M172" s="11"/>
      <c r="N172" s="12"/>
      <c r="O172" s="12"/>
      <c r="P172" s="77" t="str">
        <f t="shared" si="39"/>
        <v/>
      </c>
      <c r="Q172" s="13"/>
      <c r="R172" s="17" t="str">
        <f t="shared" si="40"/>
        <v/>
      </c>
      <c r="S172" s="18" t="str">
        <f t="shared" si="41"/>
        <v/>
      </c>
      <c r="T172" s="10"/>
      <c r="U172" s="117"/>
      <c r="V172" s="118"/>
      <c r="X172" s="100"/>
      <c r="Y172" s="101"/>
      <c r="Z172" s="100"/>
      <c r="AA172" s="102"/>
      <c r="AB172" s="97" t="str">
        <f t="shared" si="37"/>
        <v/>
      </c>
      <c r="AC172" s="103"/>
      <c r="AD172" s="102"/>
      <c r="AE172" s="104"/>
      <c r="AF172" s="104"/>
      <c r="AG172" s="97" t="str">
        <f t="shared" si="42"/>
        <v/>
      </c>
      <c r="AH172" s="105"/>
      <c r="AI172" s="97" t="str">
        <f t="shared" si="43"/>
        <v/>
      </c>
      <c r="AJ172" s="99" t="str">
        <f t="shared" si="44"/>
        <v/>
      </c>
    </row>
    <row r="173" spans="1:36" ht="20.45" customHeight="1" x14ac:dyDescent="0.25">
      <c r="A173" s="10" t="s">
        <v>309</v>
      </c>
      <c r="B173" s="9"/>
      <c r="C173" s="9"/>
      <c r="D173" s="10"/>
      <c r="E173" s="9"/>
      <c r="F173" s="9"/>
      <c r="G173" s="10"/>
      <c r="H173" s="10"/>
      <c r="I173" s="10"/>
      <c r="J173" s="11"/>
      <c r="K173" s="16" t="str">
        <f t="shared" si="38"/>
        <v/>
      </c>
      <c r="L173" s="8"/>
      <c r="M173" s="11"/>
      <c r="N173" s="12"/>
      <c r="O173" s="12"/>
      <c r="P173" s="77" t="str">
        <f t="shared" si="39"/>
        <v/>
      </c>
      <c r="Q173" s="13"/>
      <c r="R173" s="17" t="str">
        <f t="shared" si="40"/>
        <v/>
      </c>
      <c r="S173" s="18" t="str">
        <f t="shared" si="41"/>
        <v/>
      </c>
      <c r="T173" s="10"/>
      <c r="U173" s="117"/>
      <c r="V173" s="118"/>
      <c r="X173" s="92"/>
      <c r="Y173" s="93"/>
      <c r="Z173" s="92"/>
      <c r="AA173" s="94"/>
      <c r="AB173" s="97" t="str">
        <f t="shared" si="37"/>
        <v/>
      </c>
      <c r="AC173" s="95"/>
      <c r="AD173" s="94"/>
      <c r="AE173" s="96"/>
      <c r="AF173" s="96"/>
      <c r="AG173" s="97" t="str">
        <f t="shared" si="42"/>
        <v/>
      </c>
      <c r="AH173" s="98"/>
      <c r="AI173" s="97" t="str">
        <f t="shared" si="43"/>
        <v/>
      </c>
      <c r="AJ173" s="99" t="str">
        <f t="shared" si="44"/>
        <v/>
      </c>
    </row>
    <row r="174" spans="1:36" ht="20.45" customHeight="1" x14ac:dyDescent="0.25">
      <c r="A174" s="10" t="s">
        <v>310</v>
      </c>
      <c r="B174" s="9"/>
      <c r="C174" s="9"/>
      <c r="D174" s="10"/>
      <c r="E174" s="9"/>
      <c r="F174" s="9"/>
      <c r="G174" s="10"/>
      <c r="H174" s="10"/>
      <c r="I174" s="10"/>
      <c r="J174" s="11"/>
      <c r="K174" s="16" t="str">
        <f t="shared" si="38"/>
        <v/>
      </c>
      <c r="L174" s="8"/>
      <c r="M174" s="11"/>
      <c r="N174" s="12"/>
      <c r="O174" s="12"/>
      <c r="P174" s="77" t="str">
        <f t="shared" si="39"/>
        <v/>
      </c>
      <c r="Q174" s="13"/>
      <c r="R174" s="17" t="str">
        <f t="shared" si="40"/>
        <v/>
      </c>
      <c r="S174" s="18" t="str">
        <f t="shared" si="41"/>
        <v/>
      </c>
      <c r="T174" s="10"/>
      <c r="U174" s="117"/>
      <c r="V174" s="118"/>
      <c r="X174" s="100"/>
      <c r="Y174" s="101"/>
      <c r="Z174" s="100"/>
      <c r="AA174" s="102"/>
      <c r="AB174" s="97" t="str">
        <f t="shared" si="37"/>
        <v/>
      </c>
      <c r="AC174" s="103"/>
      <c r="AD174" s="102"/>
      <c r="AE174" s="104"/>
      <c r="AF174" s="104"/>
      <c r="AG174" s="97" t="str">
        <f t="shared" si="42"/>
        <v/>
      </c>
      <c r="AH174" s="105"/>
      <c r="AI174" s="97" t="str">
        <f t="shared" si="43"/>
        <v/>
      </c>
      <c r="AJ174" s="99" t="str">
        <f t="shared" si="44"/>
        <v/>
      </c>
    </row>
    <row r="175" spans="1:36" ht="20.45" customHeight="1" x14ac:dyDescent="0.25">
      <c r="A175" s="10" t="s">
        <v>311</v>
      </c>
      <c r="B175" s="9"/>
      <c r="C175" s="9"/>
      <c r="D175" s="10"/>
      <c r="E175" s="9"/>
      <c r="F175" s="9"/>
      <c r="G175" s="10"/>
      <c r="H175" s="10"/>
      <c r="I175" s="10"/>
      <c r="J175" s="11"/>
      <c r="K175" s="16" t="str">
        <f t="shared" si="38"/>
        <v/>
      </c>
      <c r="L175" s="8"/>
      <c r="M175" s="11"/>
      <c r="N175" s="12"/>
      <c r="O175" s="12"/>
      <c r="P175" s="77" t="str">
        <f t="shared" si="39"/>
        <v/>
      </c>
      <c r="Q175" s="13"/>
      <c r="R175" s="17" t="str">
        <f t="shared" si="40"/>
        <v/>
      </c>
      <c r="S175" s="18" t="str">
        <f t="shared" si="41"/>
        <v/>
      </c>
      <c r="T175" s="10"/>
      <c r="U175" s="117"/>
      <c r="V175" s="118"/>
      <c r="X175" s="92"/>
      <c r="Y175" s="93"/>
      <c r="Z175" s="92"/>
      <c r="AA175" s="94"/>
      <c r="AB175" s="97" t="str">
        <f t="shared" si="37"/>
        <v/>
      </c>
      <c r="AC175" s="95"/>
      <c r="AD175" s="94"/>
      <c r="AE175" s="96"/>
      <c r="AF175" s="96"/>
      <c r="AG175" s="97" t="str">
        <f t="shared" si="42"/>
        <v/>
      </c>
      <c r="AH175" s="98"/>
      <c r="AI175" s="97" t="str">
        <f t="shared" si="43"/>
        <v/>
      </c>
      <c r="AJ175" s="99" t="str">
        <f t="shared" si="44"/>
        <v/>
      </c>
    </row>
    <row r="176" spans="1:36" ht="20.45" customHeight="1" x14ac:dyDescent="0.25">
      <c r="A176" s="10" t="s">
        <v>312</v>
      </c>
      <c r="B176" s="9"/>
      <c r="C176" s="9"/>
      <c r="D176" s="10"/>
      <c r="E176" s="9"/>
      <c r="F176" s="9"/>
      <c r="G176" s="10"/>
      <c r="H176" s="10"/>
      <c r="I176" s="10"/>
      <c r="J176" s="11"/>
      <c r="K176" s="16" t="str">
        <f t="shared" si="38"/>
        <v/>
      </c>
      <c r="L176" s="8"/>
      <c r="M176" s="11"/>
      <c r="N176" s="12"/>
      <c r="O176" s="12"/>
      <c r="P176" s="77" t="str">
        <f t="shared" si="39"/>
        <v/>
      </c>
      <c r="Q176" s="13"/>
      <c r="R176" s="17" t="str">
        <f t="shared" si="40"/>
        <v/>
      </c>
      <c r="S176" s="18" t="str">
        <f t="shared" si="41"/>
        <v/>
      </c>
      <c r="T176" s="10"/>
      <c r="U176" s="117"/>
      <c r="V176" s="118"/>
      <c r="X176" s="100"/>
      <c r="Y176" s="101"/>
      <c r="Z176" s="100"/>
      <c r="AA176" s="102"/>
      <c r="AB176" s="97" t="str">
        <f t="shared" si="37"/>
        <v/>
      </c>
      <c r="AC176" s="103"/>
      <c r="AD176" s="102"/>
      <c r="AE176" s="104"/>
      <c r="AF176" s="104"/>
      <c r="AG176" s="97" t="str">
        <f t="shared" si="42"/>
        <v/>
      </c>
      <c r="AH176" s="105"/>
      <c r="AI176" s="97" t="str">
        <f t="shared" si="43"/>
        <v/>
      </c>
      <c r="AJ176" s="99" t="str">
        <f t="shared" si="44"/>
        <v/>
      </c>
    </row>
    <row r="177" spans="1:36" ht="20.45" customHeight="1" x14ac:dyDescent="0.25">
      <c r="A177" s="10" t="s">
        <v>313</v>
      </c>
      <c r="B177" s="9"/>
      <c r="C177" s="9"/>
      <c r="D177" s="10"/>
      <c r="E177" s="9"/>
      <c r="F177" s="9"/>
      <c r="G177" s="10"/>
      <c r="H177" s="10"/>
      <c r="I177" s="10"/>
      <c r="J177" s="11"/>
      <c r="K177" s="16" t="str">
        <f t="shared" si="38"/>
        <v/>
      </c>
      <c r="L177" s="8"/>
      <c r="M177" s="11"/>
      <c r="N177" s="12"/>
      <c r="O177" s="12"/>
      <c r="P177" s="77" t="str">
        <f t="shared" si="39"/>
        <v/>
      </c>
      <c r="Q177" s="13"/>
      <c r="R177" s="17" t="str">
        <f t="shared" si="40"/>
        <v/>
      </c>
      <c r="S177" s="18" t="str">
        <f t="shared" si="41"/>
        <v/>
      </c>
      <c r="T177" s="10"/>
      <c r="U177" s="117"/>
      <c r="V177" s="118"/>
      <c r="X177" s="92"/>
      <c r="Y177" s="93"/>
      <c r="Z177" s="92"/>
      <c r="AA177" s="94"/>
      <c r="AB177" s="97" t="str">
        <f t="shared" si="37"/>
        <v/>
      </c>
      <c r="AC177" s="95"/>
      <c r="AD177" s="94"/>
      <c r="AE177" s="96"/>
      <c r="AF177" s="96"/>
      <c r="AG177" s="97" t="str">
        <f t="shared" si="42"/>
        <v/>
      </c>
      <c r="AH177" s="98"/>
      <c r="AI177" s="97" t="str">
        <f t="shared" si="43"/>
        <v/>
      </c>
      <c r="AJ177" s="99" t="str">
        <f t="shared" si="44"/>
        <v/>
      </c>
    </row>
    <row r="178" spans="1:36" ht="20.45" customHeight="1" x14ac:dyDescent="0.25">
      <c r="A178" s="10" t="s">
        <v>314</v>
      </c>
      <c r="B178" s="9"/>
      <c r="C178" s="9"/>
      <c r="D178" s="10"/>
      <c r="E178" s="9"/>
      <c r="F178" s="9"/>
      <c r="G178" s="10"/>
      <c r="H178" s="10"/>
      <c r="I178" s="10"/>
      <c r="J178" s="11"/>
      <c r="K178" s="16" t="str">
        <f t="shared" si="38"/>
        <v/>
      </c>
      <c r="L178" s="8"/>
      <c r="M178" s="11"/>
      <c r="N178" s="12"/>
      <c r="O178" s="12"/>
      <c r="P178" s="77" t="str">
        <f t="shared" si="39"/>
        <v/>
      </c>
      <c r="Q178" s="13"/>
      <c r="R178" s="17" t="str">
        <f t="shared" si="40"/>
        <v/>
      </c>
      <c r="S178" s="18" t="str">
        <f t="shared" si="41"/>
        <v/>
      </c>
      <c r="T178" s="10"/>
      <c r="U178" s="117"/>
      <c r="V178" s="118"/>
      <c r="X178" s="100"/>
      <c r="Y178" s="101"/>
      <c r="Z178" s="100"/>
      <c r="AA178" s="102"/>
      <c r="AB178" s="97" t="str">
        <f t="shared" si="37"/>
        <v/>
      </c>
      <c r="AC178" s="103"/>
      <c r="AD178" s="102"/>
      <c r="AE178" s="104"/>
      <c r="AF178" s="104"/>
      <c r="AG178" s="97" t="str">
        <f t="shared" si="42"/>
        <v/>
      </c>
      <c r="AH178" s="105"/>
      <c r="AI178" s="97" t="str">
        <f t="shared" si="43"/>
        <v/>
      </c>
      <c r="AJ178" s="99" t="str">
        <f t="shared" si="44"/>
        <v/>
      </c>
    </row>
    <row r="179" spans="1:36" ht="20.45" customHeight="1" x14ac:dyDescent="0.25">
      <c r="A179" s="10" t="s">
        <v>315</v>
      </c>
      <c r="B179" s="9"/>
      <c r="C179" s="9"/>
      <c r="D179" s="10"/>
      <c r="E179" s="9"/>
      <c r="F179" s="9"/>
      <c r="G179" s="10"/>
      <c r="H179" s="10"/>
      <c r="I179" s="10"/>
      <c r="J179" s="11"/>
      <c r="K179" s="16" t="str">
        <f t="shared" si="38"/>
        <v/>
      </c>
      <c r="L179" s="8"/>
      <c r="M179" s="11"/>
      <c r="N179" s="12"/>
      <c r="O179" s="12"/>
      <c r="P179" s="77" t="str">
        <f t="shared" si="39"/>
        <v/>
      </c>
      <c r="Q179" s="13"/>
      <c r="R179" s="17" t="str">
        <f t="shared" si="40"/>
        <v/>
      </c>
      <c r="S179" s="18" t="str">
        <f t="shared" si="41"/>
        <v/>
      </c>
      <c r="T179" s="10"/>
      <c r="U179" s="117"/>
      <c r="V179" s="118"/>
      <c r="X179" s="92"/>
      <c r="Y179" s="93"/>
      <c r="Z179" s="92"/>
      <c r="AA179" s="94"/>
      <c r="AB179" s="97" t="str">
        <f t="shared" si="37"/>
        <v/>
      </c>
      <c r="AC179" s="95"/>
      <c r="AD179" s="94"/>
      <c r="AE179" s="96"/>
      <c r="AF179" s="96"/>
      <c r="AG179" s="97" t="str">
        <f t="shared" si="42"/>
        <v/>
      </c>
      <c r="AH179" s="98"/>
      <c r="AI179" s="97" t="str">
        <f t="shared" si="43"/>
        <v/>
      </c>
      <c r="AJ179" s="99" t="str">
        <f t="shared" si="44"/>
        <v/>
      </c>
    </row>
    <row r="180" spans="1:36" ht="20.45" customHeight="1" x14ac:dyDescent="0.25">
      <c r="A180" s="10" t="s">
        <v>316</v>
      </c>
      <c r="B180" s="9"/>
      <c r="C180" s="9"/>
      <c r="D180" s="10"/>
      <c r="E180" s="9"/>
      <c r="F180" s="9"/>
      <c r="G180" s="10"/>
      <c r="H180" s="10"/>
      <c r="I180" s="10"/>
      <c r="J180" s="11"/>
      <c r="K180" s="16" t="str">
        <f t="shared" si="38"/>
        <v/>
      </c>
      <c r="L180" s="8"/>
      <c r="M180" s="11"/>
      <c r="N180" s="12"/>
      <c r="O180" s="12"/>
      <c r="P180" s="77" t="str">
        <f t="shared" si="39"/>
        <v/>
      </c>
      <c r="Q180" s="13"/>
      <c r="R180" s="17" t="str">
        <f t="shared" si="40"/>
        <v/>
      </c>
      <c r="S180" s="18" t="str">
        <f t="shared" si="41"/>
        <v/>
      </c>
      <c r="T180" s="10"/>
      <c r="U180" s="117"/>
      <c r="V180" s="118"/>
      <c r="X180" s="100"/>
      <c r="Y180" s="101"/>
      <c r="Z180" s="100"/>
      <c r="AA180" s="102"/>
      <c r="AB180" s="97" t="str">
        <f t="shared" si="37"/>
        <v/>
      </c>
      <c r="AC180" s="103"/>
      <c r="AD180" s="102"/>
      <c r="AE180" s="104"/>
      <c r="AF180" s="104"/>
      <c r="AG180" s="97" t="str">
        <f t="shared" si="42"/>
        <v/>
      </c>
      <c r="AH180" s="105"/>
      <c r="AI180" s="97" t="str">
        <f t="shared" si="43"/>
        <v/>
      </c>
      <c r="AJ180" s="99" t="str">
        <f t="shared" si="44"/>
        <v/>
      </c>
    </row>
    <row r="181" spans="1:36" ht="20.45" customHeight="1" x14ac:dyDescent="0.25">
      <c r="A181" s="10" t="s">
        <v>317</v>
      </c>
      <c r="B181" s="9"/>
      <c r="C181" s="9"/>
      <c r="D181" s="10"/>
      <c r="E181" s="9"/>
      <c r="F181" s="9"/>
      <c r="G181" s="10"/>
      <c r="H181" s="10"/>
      <c r="I181" s="10"/>
      <c r="J181" s="11"/>
      <c r="K181" s="16" t="str">
        <f t="shared" si="38"/>
        <v/>
      </c>
      <c r="L181" s="8"/>
      <c r="M181" s="11"/>
      <c r="N181" s="12"/>
      <c r="O181" s="12"/>
      <c r="P181" s="77" t="str">
        <f t="shared" si="39"/>
        <v/>
      </c>
      <c r="Q181" s="13"/>
      <c r="R181" s="17" t="str">
        <f t="shared" si="40"/>
        <v/>
      </c>
      <c r="S181" s="18" t="str">
        <f t="shared" si="41"/>
        <v/>
      </c>
      <c r="T181" s="10"/>
      <c r="U181" s="117"/>
      <c r="V181" s="118"/>
      <c r="X181" s="92"/>
      <c r="Y181" s="93"/>
      <c r="Z181" s="92"/>
      <c r="AA181" s="94"/>
      <c r="AB181" s="97" t="str">
        <f t="shared" si="37"/>
        <v/>
      </c>
      <c r="AC181" s="95"/>
      <c r="AD181" s="94"/>
      <c r="AE181" s="96"/>
      <c r="AF181" s="96"/>
      <c r="AG181" s="97" t="str">
        <f t="shared" si="42"/>
        <v/>
      </c>
      <c r="AH181" s="98"/>
      <c r="AI181" s="97" t="str">
        <f t="shared" si="43"/>
        <v/>
      </c>
      <c r="AJ181" s="99" t="str">
        <f t="shared" si="44"/>
        <v/>
      </c>
    </row>
    <row r="182" spans="1:36" ht="20.45" customHeight="1" x14ac:dyDescent="0.25">
      <c r="A182" s="10" t="s">
        <v>318</v>
      </c>
      <c r="B182" s="9"/>
      <c r="C182" s="9"/>
      <c r="D182" s="10"/>
      <c r="E182" s="9"/>
      <c r="F182" s="9"/>
      <c r="G182" s="10"/>
      <c r="H182" s="10"/>
      <c r="I182" s="10"/>
      <c r="J182" s="11"/>
      <c r="K182" s="16" t="str">
        <f t="shared" si="38"/>
        <v/>
      </c>
      <c r="L182" s="8"/>
      <c r="M182" s="11"/>
      <c r="N182" s="12"/>
      <c r="O182" s="12"/>
      <c r="P182" s="77" t="str">
        <f t="shared" si="39"/>
        <v/>
      </c>
      <c r="Q182" s="13"/>
      <c r="R182" s="17" t="str">
        <f t="shared" si="40"/>
        <v/>
      </c>
      <c r="S182" s="18" t="str">
        <f t="shared" si="41"/>
        <v/>
      </c>
      <c r="T182" s="10"/>
      <c r="U182" s="117"/>
      <c r="V182" s="118"/>
      <c r="X182" s="100"/>
      <c r="Y182" s="101"/>
      <c r="Z182" s="100"/>
      <c r="AA182" s="102"/>
      <c r="AB182" s="97" t="str">
        <f t="shared" si="37"/>
        <v/>
      </c>
      <c r="AC182" s="103"/>
      <c r="AD182" s="102"/>
      <c r="AE182" s="104"/>
      <c r="AF182" s="104"/>
      <c r="AG182" s="97" t="str">
        <f t="shared" si="42"/>
        <v/>
      </c>
      <c r="AH182" s="105"/>
      <c r="AI182" s="97" t="str">
        <f t="shared" si="43"/>
        <v/>
      </c>
      <c r="AJ182" s="99" t="str">
        <f t="shared" si="44"/>
        <v/>
      </c>
    </row>
    <row r="183" spans="1:36" ht="20.45" customHeight="1" x14ac:dyDescent="0.25">
      <c r="A183" s="10" t="s">
        <v>319</v>
      </c>
      <c r="B183" s="9"/>
      <c r="C183" s="9"/>
      <c r="D183" s="10"/>
      <c r="E183" s="9"/>
      <c r="F183" s="9"/>
      <c r="G183" s="10"/>
      <c r="H183" s="10"/>
      <c r="I183" s="10"/>
      <c r="J183" s="11"/>
      <c r="K183" s="16" t="str">
        <f t="shared" si="38"/>
        <v/>
      </c>
      <c r="L183" s="8"/>
      <c r="M183" s="11"/>
      <c r="N183" s="12"/>
      <c r="O183" s="12"/>
      <c r="P183" s="77" t="str">
        <f t="shared" si="39"/>
        <v/>
      </c>
      <c r="Q183" s="13"/>
      <c r="R183" s="17" t="str">
        <f t="shared" si="40"/>
        <v/>
      </c>
      <c r="S183" s="18" t="str">
        <f t="shared" si="41"/>
        <v/>
      </c>
      <c r="T183" s="10"/>
      <c r="U183" s="117"/>
      <c r="V183" s="118"/>
      <c r="X183" s="92"/>
      <c r="Y183" s="93"/>
      <c r="Z183" s="92"/>
      <c r="AA183" s="94"/>
      <c r="AB183" s="97" t="str">
        <f t="shared" si="37"/>
        <v/>
      </c>
      <c r="AC183" s="95"/>
      <c r="AD183" s="94"/>
      <c r="AE183" s="96"/>
      <c r="AF183" s="96"/>
      <c r="AG183" s="97" t="str">
        <f t="shared" si="42"/>
        <v/>
      </c>
      <c r="AH183" s="98"/>
      <c r="AI183" s="97" t="str">
        <f t="shared" si="43"/>
        <v/>
      </c>
      <c r="AJ183" s="99" t="str">
        <f t="shared" si="44"/>
        <v/>
      </c>
    </row>
    <row r="184" spans="1:36" ht="20.45" customHeight="1" x14ac:dyDescent="0.25">
      <c r="A184" s="10" t="s">
        <v>320</v>
      </c>
      <c r="B184" s="9"/>
      <c r="C184" s="9"/>
      <c r="D184" s="10"/>
      <c r="E184" s="9"/>
      <c r="F184" s="9"/>
      <c r="G184" s="10"/>
      <c r="H184" s="10"/>
      <c r="I184" s="10"/>
      <c r="J184" s="11"/>
      <c r="K184" s="16" t="str">
        <f t="shared" si="38"/>
        <v/>
      </c>
      <c r="L184" s="8"/>
      <c r="M184" s="11"/>
      <c r="N184" s="12"/>
      <c r="O184" s="12"/>
      <c r="P184" s="77" t="str">
        <f t="shared" si="39"/>
        <v/>
      </c>
      <c r="Q184" s="13"/>
      <c r="R184" s="17" t="str">
        <f t="shared" si="40"/>
        <v/>
      </c>
      <c r="S184" s="18" t="str">
        <f t="shared" si="41"/>
        <v/>
      </c>
      <c r="T184" s="10"/>
      <c r="U184" s="117"/>
      <c r="V184" s="118"/>
      <c r="X184" s="100"/>
      <c r="Y184" s="101"/>
      <c r="Z184" s="100"/>
      <c r="AA184" s="102"/>
      <c r="AB184" s="97" t="str">
        <f t="shared" si="37"/>
        <v/>
      </c>
      <c r="AC184" s="103"/>
      <c r="AD184" s="102"/>
      <c r="AE184" s="104"/>
      <c r="AF184" s="104"/>
      <c r="AG184" s="97" t="str">
        <f t="shared" si="42"/>
        <v/>
      </c>
      <c r="AH184" s="105"/>
      <c r="AI184" s="97" t="str">
        <f t="shared" si="43"/>
        <v/>
      </c>
      <c r="AJ184" s="99" t="str">
        <f t="shared" si="44"/>
        <v/>
      </c>
    </row>
    <row r="185" spans="1:36" ht="20.45" customHeight="1" x14ac:dyDescent="0.25">
      <c r="A185" s="10" t="s">
        <v>321</v>
      </c>
      <c r="B185" s="9"/>
      <c r="C185" s="9"/>
      <c r="D185" s="10"/>
      <c r="E185" s="9"/>
      <c r="F185" s="9"/>
      <c r="G185" s="10"/>
      <c r="H185" s="10"/>
      <c r="I185" s="10"/>
      <c r="J185" s="11"/>
      <c r="K185" s="16" t="str">
        <f t="shared" si="38"/>
        <v/>
      </c>
      <c r="L185" s="8"/>
      <c r="M185" s="11"/>
      <c r="N185" s="12"/>
      <c r="O185" s="12"/>
      <c r="P185" s="77" t="str">
        <f t="shared" si="39"/>
        <v/>
      </c>
      <c r="Q185" s="13"/>
      <c r="R185" s="17" t="str">
        <f t="shared" si="40"/>
        <v/>
      </c>
      <c r="S185" s="18" t="str">
        <f t="shared" si="41"/>
        <v/>
      </c>
      <c r="T185" s="10"/>
      <c r="U185" s="117"/>
      <c r="V185" s="118"/>
      <c r="X185" s="92"/>
      <c r="Y185" s="93"/>
      <c r="Z185" s="92"/>
      <c r="AA185" s="94"/>
      <c r="AB185" s="97" t="str">
        <f t="shared" si="37"/>
        <v/>
      </c>
      <c r="AC185" s="95"/>
      <c r="AD185" s="94"/>
      <c r="AE185" s="96"/>
      <c r="AF185" s="96"/>
      <c r="AG185" s="97" t="str">
        <f t="shared" si="42"/>
        <v/>
      </c>
      <c r="AH185" s="98"/>
      <c r="AI185" s="97" t="str">
        <f t="shared" si="43"/>
        <v/>
      </c>
      <c r="AJ185" s="99" t="str">
        <f t="shared" si="44"/>
        <v/>
      </c>
    </row>
    <row r="186" spans="1:36" ht="20.45" customHeight="1" x14ac:dyDescent="0.25">
      <c r="A186" s="10" t="s">
        <v>322</v>
      </c>
      <c r="B186" s="9"/>
      <c r="C186" s="9"/>
      <c r="D186" s="10"/>
      <c r="E186" s="9"/>
      <c r="F186" s="9"/>
      <c r="G186" s="10"/>
      <c r="H186" s="10"/>
      <c r="I186" s="10"/>
      <c r="J186" s="11"/>
      <c r="K186" s="16" t="str">
        <f t="shared" si="38"/>
        <v/>
      </c>
      <c r="L186" s="8"/>
      <c r="M186" s="11"/>
      <c r="N186" s="12"/>
      <c r="O186" s="12"/>
      <c r="P186" s="77" t="str">
        <f t="shared" si="39"/>
        <v/>
      </c>
      <c r="Q186" s="13"/>
      <c r="R186" s="17" t="str">
        <f t="shared" si="40"/>
        <v/>
      </c>
      <c r="S186" s="18" t="str">
        <f t="shared" si="41"/>
        <v/>
      </c>
      <c r="T186" s="10"/>
      <c r="U186" s="117"/>
      <c r="V186" s="118"/>
      <c r="X186" s="100"/>
      <c r="Y186" s="101"/>
      <c r="Z186" s="100"/>
      <c r="AA186" s="102"/>
      <c r="AB186" s="97" t="str">
        <f t="shared" si="37"/>
        <v/>
      </c>
      <c r="AC186" s="103"/>
      <c r="AD186" s="102"/>
      <c r="AE186" s="104"/>
      <c r="AF186" s="104"/>
      <c r="AG186" s="97" t="str">
        <f t="shared" si="42"/>
        <v/>
      </c>
      <c r="AH186" s="105"/>
      <c r="AI186" s="97" t="str">
        <f t="shared" si="43"/>
        <v/>
      </c>
      <c r="AJ186" s="99" t="str">
        <f t="shared" si="44"/>
        <v/>
      </c>
    </row>
    <row r="187" spans="1:36" ht="20.45" customHeight="1" x14ac:dyDescent="0.25">
      <c r="A187" s="10" t="s">
        <v>323</v>
      </c>
      <c r="B187" s="9"/>
      <c r="C187" s="9"/>
      <c r="D187" s="10"/>
      <c r="E187" s="9"/>
      <c r="F187" s="9"/>
      <c r="G187" s="10"/>
      <c r="H187" s="10"/>
      <c r="I187" s="10"/>
      <c r="J187" s="11"/>
      <c r="K187" s="16" t="str">
        <f t="shared" si="38"/>
        <v/>
      </c>
      <c r="L187" s="8"/>
      <c r="M187" s="11"/>
      <c r="N187" s="12"/>
      <c r="O187" s="12"/>
      <c r="P187" s="77" t="str">
        <f t="shared" si="39"/>
        <v/>
      </c>
      <c r="Q187" s="13"/>
      <c r="R187" s="17" t="str">
        <f t="shared" si="40"/>
        <v/>
      </c>
      <c r="S187" s="18" t="str">
        <f t="shared" si="41"/>
        <v/>
      </c>
      <c r="T187" s="10"/>
      <c r="U187" s="117"/>
      <c r="V187" s="118"/>
      <c r="X187" s="92"/>
      <c r="Y187" s="93"/>
      <c r="Z187" s="92"/>
      <c r="AA187" s="94"/>
      <c r="AB187" s="97" t="str">
        <f t="shared" si="37"/>
        <v/>
      </c>
      <c r="AC187" s="95"/>
      <c r="AD187" s="94"/>
      <c r="AE187" s="96"/>
      <c r="AF187" s="96"/>
      <c r="AG187" s="97" t="str">
        <f t="shared" si="42"/>
        <v/>
      </c>
      <c r="AH187" s="98"/>
      <c r="AI187" s="97" t="str">
        <f t="shared" si="43"/>
        <v/>
      </c>
      <c r="AJ187" s="99" t="str">
        <f t="shared" si="44"/>
        <v/>
      </c>
    </row>
    <row r="188" spans="1:36" ht="20.45" customHeight="1" x14ac:dyDescent="0.25">
      <c r="A188" s="10" t="s">
        <v>324</v>
      </c>
      <c r="B188" s="9"/>
      <c r="C188" s="9"/>
      <c r="D188" s="10"/>
      <c r="E188" s="9"/>
      <c r="F188" s="9"/>
      <c r="G188" s="10"/>
      <c r="H188" s="10"/>
      <c r="I188" s="10"/>
      <c r="J188" s="11"/>
      <c r="K188" s="16" t="str">
        <f t="shared" si="38"/>
        <v/>
      </c>
      <c r="L188" s="8"/>
      <c r="M188" s="11"/>
      <c r="N188" s="12"/>
      <c r="O188" s="12"/>
      <c r="P188" s="77" t="str">
        <f t="shared" si="39"/>
        <v/>
      </c>
      <c r="Q188" s="13"/>
      <c r="R188" s="17" t="str">
        <f t="shared" si="40"/>
        <v/>
      </c>
      <c r="S188" s="18" t="str">
        <f t="shared" si="41"/>
        <v/>
      </c>
      <c r="T188" s="10"/>
      <c r="U188" s="117"/>
      <c r="V188" s="118"/>
      <c r="X188" s="100"/>
      <c r="Y188" s="101"/>
      <c r="Z188" s="100"/>
      <c r="AA188" s="102"/>
      <c r="AB188" s="97" t="str">
        <f t="shared" si="37"/>
        <v/>
      </c>
      <c r="AC188" s="103"/>
      <c r="AD188" s="102"/>
      <c r="AE188" s="104"/>
      <c r="AF188" s="104"/>
      <c r="AG188" s="97" t="str">
        <f t="shared" si="42"/>
        <v/>
      </c>
      <c r="AH188" s="105"/>
      <c r="AI188" s="97" t="str">
        <f t="shared" si="43"/>
        <v/>
      </c>
      <c r="AJ188" s="99" t="str">
        <f t="shared" si="44"/>
        <v/>
      </c>
    </row>
    <row r="189" spans="1:36" ht="20.45" customHeight="1" x14ac:dyDescent="0.25">
      <c r="A189" s="10" t="s">
        <v>325</v>
      </c>
      <c r="B189" s="9"/>
      <c r="C189" s="9"/>
      <c r="D189" s="10"/>
      <c r="E189" s="9"/>
      <c r="F189" s="9"/>
      <c r="G189" s="10"/>
      <c r="H189" s="10"/>
      <c r="I189" s="10"/>
      <c r="J189" s="11"/>
      <c r="K189" s="16" t="str">
        <f t="shared" si="38"/>
        <v/>
      </c>
      <c r="L189" s="8"/>
      <c r="M189" s="11"/>
      <c r="N189" s="12"/>
      <c r="O189" s="12"/>
      <c r="P189" s="77" t="str">
        <f t="shared" si="39"/>
        <v/>
      </c>
      <c r="Q189" s="13"/>
      <c r="R189" s="17" t="str">
        <f t="shared" si="40"/>
        <v/>
      </c>
      <c r="S189" s="18" t="str">
        <f t="shared" si="41"/>
        <v/>
      </c>
      <c r="T189" s="10"/>
      <c r="U189" s="117"/>
      <c r="V189" s="118"/>
      <c r="X189" s="92"/>
      <c r="Y189" s="93"/>
      <c r="Z189" s="92"/>
      <c r="AA189" s="94"/>
      <c r="AB189" s="97" t="str">
        <f t="shared" si="37"/>
        <v/>
      </c>
      <c r="AC189" s="95"/>
      <c r="AD189" s="94"/>
      <c r="AE189" s="96"/>
      <c r="AF189" s="96"/>
      <c r="AG189" s="97" t="str">
        <f t="shared" si="42"/>
        <v/>
      </c>
      <c r="AH189" s="98"/>
      <c r="AI189" s="97" t="str">
        <f t="shared" si="43"/>
        <v/>
      </c>
      <c r="AJ189" s="99" t="str">
        <f t="shared" si="44"/>
        <v/>
      </c>
    </row>
    <row r="190" spans="1:36" ht="20.45" customHeight="1" x14ac:dyDescent="0.25">
      <c r="A190" s="10" t="s">
        <v>326</v>
      </c>
      <c r="B190" s="9"/>
      <c r="C190" s="9"/>
      <c r="D190" s="10"/>
      <c r="E190" s="9"/>
      <c r="F190" s="9"/>
      <c r="G190" s="10"/>
      <c r="H190" s="10"/>
      <c r="I190" s="10"/>
      <c r="J190" s="11"/>
      <c r="K190" s="16" t="str">
        <f t="shared" si="38"/>
        <v/>
      </c>
      <c r="L190" s="8"/>
      <c r="M190" s="11"/>
      <c r="N190" s="12"/>
      <c r="O190" s="12"/>
      <c r="P190" s="77" t="str">
        <f t="shared" si="39"/>
        <v/>
      </c>
      <c r="Q190" s="13"/>
      <c r="R190" s="17" t="str">
        <f t="shared" si="40"/>
        <v/>
      </c>
      <c r="S190" s="18" t="str">
        <f t="shared" si="41"/>
        <v/>
      </c>
      <c r="T190" s="10"/>
      <c r="U190" s="117"/>
      <c r="V190" s="118"/>
      <c r="X190" s="100"/>
      <c r="Y190" s="101"/>
      <c r="Z190" s="100"/>
      <c r="AA190" s="102"/>
      <c r="AB190" s="97" t="str">
        <f t="shared" si="37"/>
        <v/>
      </c>
      <c r="AC190" s="103"/>
      <c r="AD190" s="102"/>
      <c r="AE190" s="104"/>
      <c r="AF190" s="104"/>
      <c r="AG190" s="97" t="str">
        <f t="shared" si="42"/>
        <v/>
      </c>
      <c r="AH190" s="105"/>
      <c r="AI190" s="97" t="str">
        <f t="shared" si="43"/>
        <v/>
      </c>
      <c r="AJ190" s="99" t="str">
        <f t="shared" si="44"/>
        <v/>
      </c>
    </row>
    <row r="191" spans="1:36" ht="20.45" customHeight="1" x14ac:dyDescent="0.25">
      <c r="A191" s="10" t="s">
        <v>327</v>
      </c>
      <c r="B191" s="9"/>
      <c r="C191" s="9"/>
      <c r="D191" s="10"/>
      <c r="E191" s="9"/>
      <c r="F191" s="9"/>
      <c r="G191" s="10"/>
      <c r="H191" s="10"/>
      <c r="I191" s="10"/>
      <c r="J191" s="11"/>
      <c r="K191" s="16" t="str">
        <f t="shared" si="38"/>
        <v/>
      </c>
      <c r="L191" s="8"/>
      <c r="M191" s="11"/>
      <c r="N191" s="12"/>
      <c r="O191" s="12"/>
      <c r="P191" s="77" t="str">
        <f t="shared" si="39"/>
        <v/>
      </c>
      <c r="Q191" s="13"/>
      <c r="R191" s="17" t="str">
        <f t="shared" si="40"/>
        <v/>
      </c>
      <c r="S191" s="18" t="str">
        <f t="shared" si="41"/>
        <v/>
      </c>
      <c r="T191" s="10"/>
      <c r="U191" s="117"/>
      <c r="V191" s="118"/>
      <c r="X191" s="92"/>
      <c r="Y191" s="93"/>
      <c r="Z191" s="92"/>
      <c r="AA191" s="94"/>
      <c r="AB191" s="97" t="str">
        <f t="shared" si="37"/>
        <v/>
      </c>
      <c r="AC191" s="95"/>
      <c r="AD191" s="94"/>
      <c r="AE191" s="96"/>
      <c r="AF191" s="96"/>
      <c r="AG191" s="97" t="str">
        <f t="shared" si="42"/>
        <v/>
      </c>
      <c r="AH191" s="98"/>
      <c r="AI191" s="97" t="str">
        <f t="shared" si="43"/>
        <v/>
      </c>
      <c r="AJ191" s="99" t="str">
        <f t="shared" si="44"/>
        <v/>
      </c>
    </row>
    <row r="192" spans="1:36" ht="20.45" customHeight="1" x14ac:dyDescent="0.25">
      <c r="A192" s="10" t="s">
        <v>328</v>
      </c>
      <c r="B192" s="9"/>
      <c r="C192" s="9"/>
      <c r="D192" s="10"/>
      <c r="E192" s="9"/>
      <c r="F192" s="9"/>
      <c r="G192" s="10"/>
      <c r="H192" s="10"/>
      <c r="I192" s="10"/>
      <c r="J192" s="11"/>
      <c r="K192" s="16" t="str">
        <f t="shared" si="38"/>
        <v/>
      </c>
      <c r="L192" s="8"/>
      <c r="M192" s="11"/>
      <c r="N192" s="12"/>
      <c r="O192" s="12"/>
      <c r="P192" s="77" t="str">
        <f t="shared" si="39"/>
        <v/>
      </c>
      <c r="Q192" s="13"/>
      <c r="R192" s="17" t="str">
        <f t="shared" si="40"/>
        <v/>
      </c>
      <c r="S192" s="18" t="str">
        <f t="shared" si="41"/>
        <v/>
      </c>
      <c r="T192" s="10"/>
      <c r="U192" s="117"/>
      <c r="V192" s="118"/>
      <c r="X192" s="100"/>
      <c r="Y192" s="101"/>
      <c r="Z192" s="100"/>
      <c r="AA192" s="102"/>
      <c r="AB192" s="97" t="str">
        <f t="shared" si="37"/>
        <v/>
      </c>
      <c r="AC192" s="103"/>
      <c r="AD192" s="102"/>
      <c r="AE192" s="104"/>
      <c r="AF192" s="104"/>
      <c r="AG192" s="97" t="str">
        <f t="shared" si="42"/>
        <v/>
      </c>
      <c r="AH192" s="105"/>
      <c r="AI192" s="97" t="str">
        <f t="shared" si="43"/>
        <v/>
      </c>
      <c r="AJ192" s="99" t="str">
        <f t="shared" si="44"/>
        <v/>
      </c>
    </row>
    <row r="193" spans="1:36" ht="20.45" customHeight="1" x14ac:dyDescent="0.25">
      <c r="A193" s="10" t="s">
        <v>329</v>
      </c>
      <c r="B193" s="9"/>
      <c r="C193" s="9"/>
      <c r="D193" s="10"/>
      <c r="E193" s="9"/>
      <c r="F193" s="9"/>
      <c r="G193" s="10"/>
      <c r="H193" s="10"/>
      <c r="I193" s="10"/>
      <c r="J193" s="11"/>
      <c r="K193" s="16" t="str">
        <f t="shared" si="38"/>
        <v/>
      </c>
      <c r="L193" s="8"/>
      <c r="M193" s="11"/>
      <c r="N193" s="12"/>
      <c r="O193" s="12"/>
      <c r="P193" s="77" t="str">
        <f t="shared" si="39"/>
        <v/>
      </c>
      <c r="Q193" s="13"/>
      <c r="R193" s="17" t="str">
        <f t="shared" si="40"/>
        <v/>
      </c>
      <c r="S193" s="18" t="str">
        <f t="shared" si="41"/>
        <v/>
      </c>
      <c r="T193" s="10"/>
      <c r="U193" s="117"/>
      <c r="V193" s="118"/>
      <c r="X193" s="92"/>
      <c r="Y193" s="93"/>
      <c r="Z193" s="92"/>
      <c r="AA193" s="94"/>
      <c r="AB193" s="97" t="str">
        <f t="shared" si="37"/>
        <v/>
      </c>
      <c r="AC193" s="95"/>
      <c r="AD193" s="94"/>
      <c r="AE193" s="96"/>
      <c r="AF193" s="96"/>
      <c r="AG193" s="97" t="str">
        <f t="shared" si="42"/>
        <v/>
      </c>
      <c r="AH193" s="98"/>
      <c r="AI193" s="97" t="str">
        <f t="shared" si="43"/>
        <v/>
      </c>
      <c r="AJ193" s="99" t="str">
        <f t="shared" si="44"/>
        <v/>
      </c>
    </row>
    <row r="194" spans="1:36" ht="20.45" customHeight="1" x14ac:dyDescent="0.25">
      <c r="A194" s="10" t="s">
        <v>330</v>
      </c>
      <c r="B194" s="9"/>
      <c r="C194" s="9"/>
      <c r="D194" s="10"/>
      <c r="E194" s="9"/>
      <c r="F194" s="9"/>
      <c r="G194" s="10"/>
      <c r="H194" s="10"/>
      <c r="I194" s="10"/>
      <c r="J194" s="11"/>
      <c r="K194" s="16" t="str">
        <f t="shared" si="38"/>
        <v/>
      </c>
      <c r="L194" s="8"/>
      <c r="M194" s="11"/>
      <c r="N194" s="12"/>
      <c r="O194" s="12"/>
      <c r="P194" s="77" t="str">
        <f t="shared" si="39"/>
        <v/>
      </c>
      <c r="Q194" s="13"/>
      <c r="R194" s="17" t="str">
        <f t="shared" si="40"/>
        <v/>
      </c>
      <c r="S194" s="18" t="str">
        <f t="shared" si="41"/>
        <v/>
      </c>
      <c r="T194" s="10"/>
      <c r="U194" s="117"/>
      <c r="V194" s="118"/>
      <c r="X194" s="100"/>
      <c r="Y194" s="101"/>
      <c r="Z194" s="100"/>
      <c r="AA194" s="102"/>
      <c r="AB194" s="97" t="str">
        <f t="shared" si="37"/>
        <v/>
      </c>
      <c r="AC194" s="103"/>
      <c r="AD194" s="102"/>
      <c r="AE194" s="104"/>
      <c r="AF194" s="104"/>
      <c r="AG194" s="97" t="str">
        <f t="shared" si="42"/>
        <v/>
      </c>
      <c r="AH194" s="105"/>
      <c r="AI194" s="97" t="str">
        <f t="shared" si="43"/>
        <v/>
      </c>
      <c r="AJ194" s="99" t="str">
        <f t="shared" si="44"/>
        <v/>
      </c>
    </row>
    <row r="195" spans="1:36" ht="20.45" customHeight="1" x14ac:dyDescent="0.25">
      <c r="A195" s="10" t="s">
        <v>331</v>
      </c>
      <c r="B195" s="9"/>
      <c r="C195" s="9"/>
      <c r="D195" s="10"/>
      <c r="E195" s="9"/>
      <c r="F195" s="9"/>
      <c r="G195" s="10"/>
      <c r="H195" s="10"/>
      <c r="I195" s="10"/>
      <c r="J195" s="11"/>
      <c r="K195" s="16" t="str">
        <f t="shared" si="38"/>
        <v/>
      </c>
      <c r="L195" s="8"/>
      <c r="M195" s="11"/>
      <c r="N195" s="12"/>
      <c r="O195" s="12"/>
      <c r="P195" s="77" t="str">
        <f t="shared" si="39"/>
        <v/>
      </c>
      <c r="Q195" s="13"/>
      <c r="R195" s="17" t="str">
        <f t="shared" si="40"/>
        <v/>
      </c>
      <c r="S195" s="18" t="str">
        <f t="shared" si="41"/>
        <v/>
      </c>
      <c r="T195" s="10"/>
      <c r="U195" s="117"/>
      <c r="V195" s="118"/>
      <c r="X195" s="92"/>
      <c r="Y195" s="93"/>
      <c r="Z195" s="92"/>
      <c r="AA195" s="94"/>
      <c r="AB195" s="97" t="str">
        <f t="shared" si="37"/>
        <v/>
      </c>
      <c r="AC195" s="95"/>
      <c r="AD195" s="94"/>
      <c r="AE195" s="96"/>
      <c r="AF195" s="96"/>
      <c r="AG195" s="97" t="str">
        <f t="shared" si="42"/>
        <v/>
      </c>
      <c r="AH195" s="98"/>
      <c r="AI195" s="97" t="str">
        <f t="shared" si="43"/>
        <v/>
      </c>
      <c r="AJ195" s="99" t="str">
        <f t="shared" si="44"/>
        <v/>
      </c>
    </row>
    <row r="196" spans="1:36" ht="20.45" customHeight="1" x14ac:dyDescent="0.25">
      <c r="A196" s="10" t="s">
        <v>332</v>
      </c>
      <c r="B196" s="9"/>
      <c r="C196" s="9"/>
      <c r="D196" s="10"/>
      <c r="E196" s="9"/>
      <c r="F196" s="9"/>
      <c r="G196" s="10"/>
      <c r="H196" s="10"/>
      <c r="I196" s="10"/>
      <c r="J196" s="11"/>
      <c r="K196" s="16" t="str">
        <f t="shared" si="38"/>
        <v/>
      </c>
      <c r="L196" s="8"/>
      <c r="M196" s="11"/>
      <c r="N196" s="12"/>
      <c r="O196" s="12"/>
      <c r="P196" s="77" t="str">
        <f t="shared" si="39"/>
        <v/>
      </c>
      <c r="Q196" s="13"/>
      <c r="R196" s="17" t="str">
        <f t="shared" si="40"/>
        <v/>
      </c>
      <c r="S196" s="18" t="str">
        <f t="shared" si="41"/>
        <v/>
      </c>
      <c r="T196" s="10"/>
      <c r="U196" s="117"/>
      <c r="V196" s="118"/>
      <c r="X196" s="100"/>
      <c r="Y196" s="101"/>
      <c r="Z196" s="100"/>
      <c r="AA196" s="102"/>
      <c r="AB196" s="97" t="str">
        <f t="shared" si="37"/>
        <v/>
      </c>
      <c r="AC196" s="103"/>
      <c r="AD196" s="102"/>
      <c r="AE196" s="104"/>
      <c r="AF196" s="104"/>
      <c r="AG196" s="97" t="str">
        <f t="shared" si="42"/>
        <v/>
      </c>
      <c r="AH196" s="105"/>
      <c r="AI196" s="97" t="str">
        <f t="shared" si="43"/>
        <v/>
      </c>
      <c r="AJ196" s="99" t="str">
        <f t="shared" si="44"/>
        <v/>
      </c>
    </row>
    <row r="197" spans="1:36" ht="20.45" customHeight="1" x14ac:dyDescent="0.25">
      <c r="A197" s="10" t="s">
        <v>333</v>
      </c>
      <c r="B197" s="9"/>
      <c r="C197" s="9"/>
      <c r="D197" s="10"/>
      <c r="E197" s="9"/>
      <c r="F197" s="9"/>
      <c r="G197" s="10"/>
      <c r="H197" s="10"/>
      <c r="I197" s="10"/>
      <c r="J197" s="11"/>
      <c r="K197" s="16" t="str">
        <f t="shared" si="38"/>
        <v/>
      </c>
      <c r="L197" s="8"/>
      <c r="M197" s="11"/>
      <c r="N197" s="12"/>
      <c r="O197" s="12"/>
      <c r="P197" s="77" t="str">
        <f t="shared" si="39"/>
        <v/>
      </c>
      <c r="Q197" s="13"/>
      <c r="R197" s="17" t="str">
        <f t="shared" si="40"/>
        <v/>
      </c>
      <c r="S197" s="18" t="str">
        <f t="shared" si="41"/>
        <v/>
      </c>
      <c r="T197" s="10"/>
      <c r="U197" s="117"/>
      <c r="V197" s="118"/>
      <c r="X197" s="92"/>
      <c r="Y197" s="93"/>
      <c r="Z197" s="92"/>
      <c r="AA197" s="94"/>
      <c r="AB197" s="97" t="str">
        <f t="shared" si="37"/>
        <v/>
      </c>
      <c r="AC197" s="95"/>
      <c r="AD197" s="94"/>
      <c r="AE197" s="96"/>
      <c r="AF197" s="96"/>
      <c r="AG197" s="97" t="str">
        <f t="shared" si="42"/>
        <v/>
      </c>
      <c r="AH197" s="98"/>
      <c r="AI197" s="97" t="str">
        <f t="shared" si="43"/>
        <v/>
      </c>
      <c r="AJ197" s="99" t="str">
        <f t="shared" si="44"/>
        <v/>
      </c>
    </row>
    <row r="198" spans="1:36" ht="20.45" customHeight="1" x14ac:dyDescent="0.25">
      <c r="A198" s="10" t="s">
        <v>334</v>
      </c>
      <c r="B198" s="9"/>
      <c r="C198" s="9"/>
      <c r="D198" s="10"/>
      <c r="E198" s="9"/>
      <c r="F198" s="9"/>
      <c r="G198" s="10"/>
      <c r="H198" s="10"/>
      <c r="I198" s="10"/>
      <c r="J198" s="11"/>
      <c r="K198" s="16" t="str">
        <f t="shared" si="38"/>
        <v/>
      </c>
      <c r="L198" s="8"/>
      <c r="M198" s="11"/>
      <c r="N198" s="12"/>
      <c r="O198" s="12"/>
      <c r="P198" s="77" t="str">
        <f t="shared" si="39"/>
        <v/>
      </c>
      <c r="Q198" s="13"/>
      <c r="R198" s="17" t="str">
        <f t="shared" si="40"/>
        <v/>
      </c>
      <c r="S198" s="18" t="str">
        <f t="shared" si="41"/>
        <v/>
      </c>
      <c r="T198" s="10"/>
      <c r="U198" s="117"/>
      <c r="V198" s="118"/>
      <c r="X198" s="100"/>
      <c r="Y198" s="101"/>
      <c r="Z198" s="100"/>
      <c r="AA198" s="102"/>
      <c r="AB198" s="97" t="str">
        <f t="shared" si="37"/>
        <v/>
      </c>
      <c r="AC198" s="103"/>
      <c r="AD198" s="102"/>
      <c r="AE198" s="104"/>
      <c r="AF198" s="104"/>
      <c r="AG198" s="97" t="str">
        <f t="shared" si="42"/>
        <v/>
      </c>
      <c r="AH198" s="105"/>
      <c r="AI198" s="97" t="str">
        <f t="shared" si="43"/>
        <v/>
      </c>
      <c r="AJ198" s="99" t="str">
        <f t="shared" si="44"/>
        <v/>
      </c>
    </row>
    <row r="199" spans="1:36" ht="20.45" customHeight="1" x14ac:dyDescent="0.25">
      <c r="A199" s="10" t="s">
        <v>335</v>
      </c>
      <c r="B199" s="9"/>
      <c r="C199" s="9"/>
      <c r="D199" s="10"/>
      <c r="E199" s="9"/>
      <c r="F199" s="9"/>
      <c r="G199" s="10"/>
      <c r="H199" s="10"/>
      <c r="I199" s="10"/>
      <c r="J199" s="11"/>
      <c r="K199" s="16" t="str">
        <f t="shared" si="38"/>
        <v/>
      </c>
      <c r="L199" s="8"/>
      <c r="M199" s="11"/>
      <c r="N199" s="12"/>
      <c r="O199" s="12"/>
      <c r="P199" s="77" t="str">
        <f t="shared" si="39"/>
        <v/>
      </c>
      <c r="Q199" s="13"/>
      <c r="R199" s="17" t="str">
        <f t="shared" si="40"/>
        <v/>
      </c>
      <c r="S199" s="18" t="str">
        <f t="shared" si="41"/>
        <v/>
      </c>
      <c r="T199" s="10"/>
      <c r="U199" s="117"/>
      <c r="V199" s="118"/>
      <c r="X199" s="92"/>
      <c r="Y199" s="93"/>
      <c r="Z199" s="92"/>
      <c r="AA199" s="94"/>
      <c r="AB199" s="97" t="str">
        <f t="shared" si="37"/>
        <v/>
      </c>
      <c r="AC199" s="95"/>
      <c r="AD199" s="94"/>
      <c r="AE199" s="96"/>
      <c r="AF199" s="96"/>
      <c r="AG199" s="97" t="str">
        <f t="shared" si="42"/>
        <v/>
      </c>
      <c r="AH199" s="98"/>
      <c r="AI199" s="97" t="str">
        <f t="shared" si="43"/>
        <v/>
      </c>
      <c r="AJ199" s="99" t="str">
        <f t="shared" si="44"/>
        <v/>
      </c>
    </row>
    <row r="200" spans="1:36" ht="20.45" customHeight="1" x14ac:dyDescent="0.25">
      <c r="A200" s="10" t="s">
        <v>336</v>
      </c>
      <c r="B200" s="9"/>
      <c r="C200" s="9"/>
      <c r="D200" s="10"/>
      <c r="E200" s="9"/>
      <c r="F200" s="9"/>
      <c r="G200" s="10"/>
      <c r="H200" s="10"/>
      <c r="I200" s="10"/>
      <c r="J200" s="11"/>
      <c r="K200" s="16" t="str">
        <f t="shared" si="38"/>
        <v/>
      </c>
      <c r="L200" s="8"/>
      <c r="M200" s="11"/>
      <c r="N200" s="12"/>
      <c r="O200" s="12"/>
      <c r="P200" s="77" t="str">
        <f t="shared" si="39"/>
        <v/>
      </c>
      <c r="Q200" s="13"/>
      <c r="R200" s="17" t="str">
        <f t="shared" si="40"/>
        <v/>
      </c>
      <c r="S200" s="18" t="str">
        <f t="shared" si="41"/>
        <v/>
      </c>
      <c r="T200" s="10"/>
      <c r="U200" s="117"/>
      <c r="V200" s="118"/>
      <c r="X200" s="100"/>
      <c r="Y200" s="101"/>
      <c r="Z200" s="100"/>
      <c r="AA200" s="102"/>
      <c r="AB200" s="97" t="str">
        <f t="shared" si="37"/>
        <v/>
      </c>
      <c r="AC200" s="103"/>
      <c r="AD200" s="102"/>
      <c r="AE200" s="104"/>
      <c r="AF200" s="104"/>
      <c r="AG200" s="97" t="str">
        <f t="shared" si="42"/>
        <v/>
      </c>
      <c r="AH200" s="105"/>
      <c r="AI200" s="97" t="str">
        <f t="shared" si="43"/>
        <v/>
      </c>
      <c r="AJ200" s="99" t="str">
        <f t="shared" si="44"/>
        <v/>
      </c>
    </row>
    <row r="201" spans="1:36" ht="20.45" customHeight="1" x14ac:dyDescent="0.25">
      <c r="A201" s="10" t="s">
        <v>337</v>
      </c>
      <c r="B201" s="9"/>
      <c r="C201" s="9"/>
      <c r="D201" s="10"/>
      <c r="E201" s="9"/>
      <c r="F201" s="9"/>
      <c r="G201" s="10"/>
      <c r="H201" s="10"/>
      <c r="I201" s="10"/>
      <c r="J201" s="11"/>
      <c r="K201" s="16" t="str">
        <f t="shared" ref="K201:K208" si="45">IF(I201="","",IFERROR(I201*1.2%,0))</f>
        <v/>
      </c>
      <c r="L201" s="8"/>
      <c r="M201" s="11"/>
      <c r="N201" s="12"/>
      <c r="O201" s="12"/>
      <c r="P201" s="77" t="str">
        <f t="shared" ref="P201:P208" si="46">IF(AND(L201="",J201="",M201="",N201="",O201="",H201=""),"",IF(OR(L201="nee",J201="",M201="",N201="",O201=""),0,((DATEDIF(N201,O201+1,"m")*H201/12+DATEDIF(N201,O201+1,"md")*H201/365)*J201*M201)))</f>
        <v/>
      </c>
      <c r="Q201" s="13"/>
      <c r="R201" s="17" t="str">
        <f t="shared" ref="R201:R208" si="47">IF(AND(P201="",Q201=""),"",P201+Q201)</f>
        <v/>
      </c>
      <c r="S201" s="18" t="str">
        <f t="shared" ref="S201:S208" si="48">IF(OR(K201="",R201=""),"",ROUND(K201*R201,2))</f>
        <v/>
      </c>
      <c r="T201" s="10"/>
      <c r="U201" s="117"/>
      <c r="V201" s="118"/>
      <c r="X201" s="92"/>
      <c r="Y201" s="93"/>
      <c r="Z201" s="92"/>
      <c r="AA201" s="94"/>
      <c r="AB201" s="97" t="str">
        <f t="shared" si="37"/>
        <v/>
      </c>
      <c r="AC201" s="95"/>
      <c r="AD201" s="94"/>
      <c r="AE201" s="96"/>
      <c r="AF201" s="96"/>
      <c r="AG201" s="97" t="str">
        <f t="shared" ref="AG201:AG208" si="49">IF(AND(AC201="",AA201="",AD201="",AE201="",AF201="",Y201=""),"",IF(OR(AC201="nee",AA201="",AD201="",AE201="",AF201=""),0,((DATEDIF(AE201,AF201+1,"m")*Y201/12+DATEDIF(AE201,AF201+1,"md")*Y201/365)*AA201*AD201)))</f>
        <v/>
      </c>
      <c r="AH201" s="98"/>
      <c r="AI201" s="97" t="str">
        <f t="shared" ref="AI201:AI208" si="50">IF(AND(AG201="",AH201=""),"",AG201+AH201)</f>
        <v/>
      </c>
      <c r="AJ201" s="99" t="str">
        <f t="shared" ref="AJ201:AJ208" si="51">IF(OR(AB201="",AI201=""),"",AB201*AI201)</f>
        <v/>
      </c>
    </row>
    <row r="202" spans="1:36" ht="20.45" customHeight="1" x14ac:dyDescent="0.25">
      <c r="A202" s="10" t="s">
        <v>338</v>
      </c>
      <c r="B202" s="9"/>
      <c r="C202" s="9"/>
      <c r="D202" s="10"/>
      <c r="E202" s="9"/>
      <c r="F202" s="9"/>
      <c r="G202" s="10"/>
      <c r="H202" s="10"/>
      <c r="I202" s="10"/>
      <c r="J202" s="11"/>
      <c r="K202" s="16" t="str">
        <f t="shared" si="45"/>
        <v/>
      </c>
      <c r="L202" s="8"/>
      <c r="M202" s="11"/>
      <c r="N202" s="12"/>
      <c r="O202" s="12"/>
      <c r="P202" s="77" t="str">
        <f t="shared" si="46"/>
        <v/>
      </c>
      <c r="Q202" s="13"/>
      <c r="R202" s="17" t="str">
        <f t="shared" si="47"/>
        <v/>
      </c>
      <c r="S202" s="18" t="str">
        <f t="shared" si="48"/>
        <v/>
      </c>
      <c r="T202" s="10"/>
      <c r="U202" s="117"/>
      <c r="V202" s="118"/>
      <c r="X202" s="100"/>
      <c r="Y202" s="101"/>
      <c r="Z202" s="100"/>
      <c r="AA202" s="102"/>
      <c r="AB202" s="97" t="str">
        <f t="shared" ref="AB202:AB208" si="52">IF(Z202="","",IFERROR(Z202*1.2%,0))</f>
        <v/>
      </c>
      <c r="AC202" s="103"/>
      <c r="AD202" s="102"/>
      <c r="AE202" s="104"/>
      <c r="AF202" s="104"/>
      <c r="AG202" s="97" t="str">
        <f t="shared" si="49"/>
        <v/>
      </c>
      <c r="AH202" s="105"/>
      <c r="AI202" s="97" t="str">
        <f t="shared" si="50"/>
        <v/>
      </c>
      <c r="AJ202" s="99" t="str">
        <f t="shared" si="51"/>
        <v/>
      </c>
    </row>
    <row r="203" spans="1:36" ht="20.45" customHeight="1" x14ac:dyDescent="0.25">
      <c r="A203" s="10" t="s">
        <v>339</v>
      </c>
      <c r="B203" s="9"/>
      <c r="C203" s="9"/>
      <c r="D203" s="10"/>
      <c r="E203" s="9"/>
      <c r="F203" s="9"/>
      <c r="G203" s="10"/>
      <c r="H203" s="10"/>
      <c r="I203" s="10"/>
      <c r="J203" s="11"/>
      <c r="K203" s="16" t="str">
        <f t="shared" si="45"/>
        <v/>
      </c>
      <c r="L203" s="8"/>
      <c r="M203" s="11"/>
      <c r="N203" s="12"/>
      <c r="O203" s="12"/>
      <c r="P203" s="77" t="str">
        <f t="shared" si="46"/>
        <v/>
      </c>
      <c r="Q203" s="13"/>
      <c r="R203" s="17" t="str">
        <f t="shared" si="47"/>
        <v/>
      </c>
      <c r="S203" s="18" t="str">
        <f t="shared" si="48"/>
        <v/>
      </c>
      <c r="T203" s="10"/>
      <c r="U203" s="117"/>
      <c r="V203" s="118"/>
      <c r="X203" s="92"/>
      <c r="Y203" s="93"/>
      <c r="Z203" s="92"/>
      <c r="AA203" s="94"/>
      <c r="AB203" s="97" t="str">
        <f t="shared" si="52"/>
        <v/>
      </c>
      <c r="AC203" s="95"/>
      <c r="AD203" s="94"/>
      <c r="AE203" s="96"/>
      <c r="AF203" s="96"/>
      <c r="AG203" s="97" t="str">
        <f t="shared" si="49"/>
        <v/>
      </c>
      <c r="AH203" s="98"/>
      <c r="AI203" s="97" t="str">
        <f t="shared" si="50"/>
        <v/>
      </c>
      <c r="AJ203" s="99" t="str">
        <f t="shared" si="51"/>
        <v/>
      </c>
    </row>
    <row r="204" spans="1:36" ht="20.45" customHeight="1" x14ac:dyDescent="0.25">
      <c r="A204" s="10" t="s">
        <v>340</v>
      </c>
      <c r="B204" s="9"/>
      <c r="C204" s="9"/>
      <c r="D204" s="10"/>
      <c r="E204" s="9"/>
      <c r="F204" s="9"/>
      <c r="G204" s="10"/>
      <c r="H204" s="10"/>
      <c r="I204" s="10"/>
      <c r="J204" s="11"/>
      <c r="K204" s="16" t="str">
        <f t="shared" si="45"/>
        <v/>
      </c>
      <c r="L204" s="8"/>
      <c r="M204" s="11"/>
      <c r="N204" s="12"/>
      <c r="O204" s="12"/>
      <c r="P204" s="77" t="str">
        <f t="shared" si="46"/>
        <v/>
      </c>
      <c r="Q204" s="13"/>
      <c r="R204" s="17" t="str">
        <f t="shared" si="47"/>
        <v/>
      </c>
      <c r="S204" s="18" t="str">
        <f t="shared" si="48"/>
        <v/>
      </c>
      <c r="T204" s="10"/>
      <c r="U204" s="117"/>
      <c r="V204" s="118"/>
      <c r="X204" s="100"/>
      <c r="Y204" s="101"/>
      <c r="Z204" s="100"/>
      <c r="AA204" s="102"/>
      <c r="AB204" s="97" t="str">
        <f t="shared" si="52"/>
        <v/>
      </c>
      <c r="AC204" s="103"/>
      <c r="AD204" s="102"/>
      <c r="AE204" s="104"/>
      <c r="AF204" s="104"/>
      <c r="AG204" s="97" t="str">
        <f t="shared" si="49"/>
        <v/>
      </c>
      <c r="AH204" s="105"/>
      <c r="AI204" s="97" t="str">
        <f t="shared" si="50"/>
        <v/>
      </c>
      <c r="AJ204" s="99" t="str">
        <f t="shared" si="51"/>
        <v/>
      </c>
    </row>
    <row r="205" spans="1:36" ht="20.45" customHeight="1" x14ac:dyDescent="0.25">
      <c r="A205" s="10" t="s">
        <v>341</v>
      </c>
      <c r="B205" s="9"/>
      <c r="C205" s="9"/>
      <c r="D205" s="10"/>
      <c r="E205" s="9"/>
      <c r="F205" s="9"/>
      <c r="G205" s="10"/>
      <c r="H205" s="10"/>
      <c r="I205" s="10"/>
      <c r="J205" s="11"/>
      <c r="K205" s="16" t="str">
        <f t="shared" si="45"/>
        <v/>
      </c>
      <c r="L205" s="8"/>
      <c r="M205" s="11"/>
      <c r="N205" s="12"/>
      <c r="O205" s="12"/>
      <c r="P205" s="77" t="str">
        <f t="shared" si="46"/>
        <v/>
      </c>
      <c r="Q205" s="13"/>
      <c r="R205" s="17" t="str">
        <f t="shared" si="47"/>
        <v/>
      </c>
      <c r="S205" s="18" t="str">
        <f t="shared" si="48"/>
        <v/>
      </c>
      <c r="T205" s="10"/>
      <c r="U205" s="117"/>
      <c r="V205" s="118"/>
      <c r="X205" s="92"/>
      <c r="Y205" s="93"/>
      <c r="Z205" s="92"/>
      <c r="AA205" s="94"/>
      <c r="AB205" s="97" t="str">
        <f t="shared" si="52"/>
        <v/>
      </c>
      <c r="AC205" s="95"/>
      <c r="AD205" s="94"/>
      <c r="AE205" s="96"/>
      <c r="AF205" s="96"/>
      <c r="AG205" s="97" t="str">
        <f t="shared" si="49"/>
        <v/>
      </c>
      <c r="AH205" s="98"/>
      <c r="AI205" s="97" t="str">
        <f t="shared" si="50"/>
        <v/>
      </c>
      <c r="AJ205" s="99" t="str">
        <f t="shared" si="51"/>
        <v/>
      </c>
    </row>
    <row r="206" spans="1:36" ht="20.45" customHeight="1" x14ac:dyDescent="0.25">
      <c r="A206" s="10" t="s">
        <v>342</v>
      </c>
      <c r="B206" s="9"/>
      <c r="C206" s="9"/>
      <c r="D206" s="10"/>
      <c r="E206" s="9"/>
      <c r="F206" s="9"/>
      <c r="G206" s="10"/>
      <c r="H206" s="10"/>
      <c r="I206" s="10"/>
      <c r="J206" s="11"/>
      <c r="K206" s="16" t="str">
        <f t="shared" si="45"/>
        <v/>
      </c>
      <c r="L206" s="8"/>
      <c r="M206" s="11"/>
      <c r="N206" s="12"/>
      <c r="O206" s="12"/>
      <c r="P206" s="77" t="str">
        <f t="shared" si="46"/>
        <v/>
      </c>
      <c r="Q206" s="13"/>
      <c r="R206" s="17" t="str">
        <f t="shared" si="47"/>
        <v/>
      </c>
      <c r="S206" s="18" t="str">
        <f t="shared" si="48"/>
        <v/>
      </c>
      <c r="T206" s="10"/>
      <c r="U206" s="117"/>
      <c r="V206" s="118"/>
      <c r="X206" s="100"/>
      <c r="Y206" s="101"/>
      <c r="Z206" s="100"/>
      <c r="AA206" s="102"/>
      <c r="AB206" s="97" t="str">
        <f t="shared" si="52"/>
        <v/>
      </c>
      <c r="AC206" s="103"/>
      <c r="AD206" s="102"/>
      <c r="AE206" s="104"/>
      <c r="AF206" s="104"/>
      <c r="AG206" s="97" t="str">
        <f t="shared" si="49"/>
        <v/>
      </c>
      <c r="AH206" s="105"/>
      <c r="AI206" s="97" t="str">
        <f t="shared" si="50"/>
        <v/>
      </c>
      <c r="AJ206" s="99" t="str">
        <f t="shared" si="51"/>
        <v/>
      </c>
    </row>
    <row r="207" spans="1:36" ht="20.45" customHeight="1" x14ac:dyDescent="0.25">
      <c r="A207" s="10" t="s">
        <v>343</v>
      </c>
      <c r="B207" s="9"/>
      <c r="C207" s="9"/>
      <c r="D207" s="10"/>
      <c r="E207" s="9"/>
      <c r="F207" s="9"/>
      <c r="G207" s="10"/>
      <c r="H207" s="10"/>
      <c r="I207" s="10"/>
      <c r="J207" s="11"/>
      <c r="K207" s="16" t="str">
        <f t="shared" si="45"/>
        <v/>
      </c>
      <c r="L207" s="8"/>
      <c r="M207" s="11"/>
      <c r="N207" s="12"/>
      <c r="O207" s="12"/>
      <c r="P207" s="77" t="str">
        <f t="shared" si="46"/>
        <v/>
      </c>
      <c r="Q207" s="13"/>
      <c r="R207" s="17" t="str">
        <f t="shared" si="47"/>
        <v/>
      </c>
      <c r="S207" s="18" t="str">
        <f t="shared" si="48"/>
        <v/>
      </c>
      <c r="T207" s="10"/>
      <c r="U207" s="117"/>
      <c r="V207" s="118"/>
      <c r="X207" s="92"/>
      <c r="Y207" s="93"/>
      <c r="Z207" s="92"/>
      <c r="AA207" s="94"/>
      <c r="AB207" s="97" t="str">
        <f t="shared" si="52"/>
        <v/>
      </c>
      <c r="AC207" s="95"/>
      <c r="AD207" s="94"/>
      <c r="AE207" s="96"/>
      <c r="AF207" s="96"/>
      <c r="AG207" s="97" t="str">
        <f t="shared" si="49"/>
        <v/>
      </c>
      <c r="AH207" s="98"/>
      <c r="AI207" s="97" t="str">
        <f t="shared" si="50"/>
        <v/>
      </c>
      <c r="AJ207" s="99" t="str">
        <f t="shared" si="51"/>
        <v/>
      </c>
    </row>
    <row r="208" spans="1:36" ht="20.45" customHeight="1" x14ac:dyDescent="0.25">
      <c r="A208" s="35" t="s">
        <v>344</v>
      </c>
      <c r="B208" s="36"/>
      <c r="C208" s="36"/>
      <c r="D208" s="35"/>
      <c r="E208" s="36"/>
      <c r="F208" s="36"/>
      <c r="G208" s="35"/>
      <c r="H208" s="35"/>
      <c r="I208" s="35"/>
      <c r="J208" s="37"/>
      <c r="K208" s="38" t="str">
        <f t="shared" si="45"/>
        <v/>
      </c>
      <c r="L208" s="39"/>
      <c r="M208" s="37"/>
      <c r="N208" s="40"/>
      <c r="O208" s="40"/>
      <c r="P208" s="78" t="str">
        <f t="shared" si="46"/>
        <v/>
      </c>
      <c r="Q208" s="41"/>
      <c r="R208" s="42" t="str">
        <f t="shared" si="47"/>
        <v/>
      </c>
      <c r="S208" s="43" t="str">
        <f t="shared" si="48"/>
        <v/>
      </c>
      <c r="T208" s="35"/>
      <c r="U208" s="154"/>
      <c r="V208" s="119"/>
      <c r="X208" s="100"/>
      <c r="Y208" s="101"/>
      <c r="Z208" s="100"/>
      <c r="AA208" s="102"/>
      <c r="AB208" s="97" t="str">
        <f t="shared" si="52"/>
        <v/>
      </c>
      <c r="AC208" s="103"/>
      <c r="AD208" s="102"/>
      <c r="AE208" s="104"/>
      <c r="AF208" s="104"/>
      <c r="AG208" s="97" t="str">
        <f t="shared" si="49"/>
        <v/>
      </c>
      <c r="AH208" s="105"/>
      <c r="AI208" s="97" t="str">
        <f t="shared" si="50"/>
        <v/>
      </c>
      <c r="AJ208" s="99" t="str">
        <f t="shared" si="51"/>
        <v/>
      </c>
    </row>
    <row r="209" spans="1:21" x14ac:dyDescent="0.25">
      <c r="A209" s="52"/>
      <c r="B209" s="155"/>
      <c r="C209" s="155"/>
      <c r="D209" s="52"/>
      <c r="E209" s="155"/>
      <c r="F209" s="155"/>
      <c r="G209" s="52"/>
      <c r="H209" s="52"/>
      <c r="I209" s="52"/>
      <c r="J209" s="156"/>
      <c r="L209" s="157"/>
      <c r="M209" s="156"/>
      <c r="N209" s="158"/>
      <c r="O209" s="158"/>
      <c r="P209" s="159"/>
      <c r="Q209" s="160"/>
      <c r="R209" s="159"/>
      <c r="T209" s="52"/>
      <c r="U209" s="161"/>
    </row>
    <row r="210" spans="1:21" x14ac:dyDescent="0.25">
      <c r="S210" s="162" t="str">
        <f>IF(COUNT(S9:S208)=0,"",SUM(S9:S208))</f>
        <v/>
      </c>
    </row>
  </sheetData>
  <sheetProtection algorithmName="SHA-512" hashValue="0lTI2PaYfmHSn5xA4ZUxhpULy3jFpxewefNYfX9TEfpYckZLDxk4FKICBixK9Ej/x+QCtIVgnRBWhngMyqALCQ==" saltValue="DLE4Z2iQA2yhJWmYmh4v4A==" spinCount="100000" sheet="1" formatRows="0"/>
  <dataConsolidate/>
  <mergeCells count="4">
    <mergeCell ref="P7:R7"/>
    <mergeCell ref="L7:O7"/>
    <mergeCell ref="A5:T5"/>
    <mergeCell ref="A4:T4"/>
  </mergeCells>
  <phoneticPr fontId="4" type="noConversion"/>
  <conditionalFormatting sqref="M9:O208">
    <cfRule type="expression" dxfId="24" priority="15">
      <formula>$L9="nee"</formula>
    </cfRule>
  </conditionalFormatting>
  <conditionalFormatting sqref="Q9:Q208">
    <cfRule type="expression" dxfId="23" priority="14">
      <formula>$L9="ja"</formula>
    </cfRule>
  </conditionalFormatting>
  <conditionalFormatting sqref="U9:U207">
    <cfRule type="expression" dxfId="22" priority="16">
      <formula>AND($U9=0,$U9&lt;&gt;"")</formula>
    </cfRule>
    <cfRule type="expression" dxfId="21" priority="17">
      <formula>AND($U9&lt;$S9,$U9&lt;&gt;0,$U9&lt;&gt;"")</formula>
    </cfRule>
    <cfRule type="expression" dxfId="20" priority="18">
      <formula>AND($U9&gt;$S9,$U9&lt;&gt;0,$U9&lt;&gt;"")</formula>
    </cfRule>
    <cfRule type="expression" dxfId="19" priority="20">
      <formula>AND($U9&lt;&gt;"",$S9&lt;&gt;"",$U9=$S9)</formula>
    </cfRule>
  </conditionalFormatting>
  <conditionalFormatting sqref="AB9:AB208">
    <cfRule type="expression" dxfId="18" priority="19">
      <formula>AND(ISNUMBER(AB9),AB9&gt;100)</formula>
    </cfRule>
  </conditionalFormatting>
  <conditionalFormatting sqref="AD9:AF208">
    <cfRule type="expression" dxfId="17" priority="4">
      <formula>$L9="nee"</formula>
    </cfRule>
  </conditionalFormatting>
  <conditionalFormatting sqref="AH9:AH208">
    <cfRule type="expression" dxfId="16" priority="3">
      <formula>$L9="ja"</formula>
    </cfRule>
  </conditionalFormatting>
  <dataValidations count="3">
    <dataValidation type="list" allowBlank="1" showInputMessage="1" showErrorMessage="1" sqref="L9:L208 AC9:AC208" xr:uid="{3F0FA752-7B6D-47B6-99B8-F5AF163AC1C4}">
      <formula1>"ja,nee"</formula1>
    </dataValidation>
    <dataValidation type="list" allowBlank="1" showInputMessage="1" showErrorMessage="1" sqref="G9:G208 X9:X208" xr:uid="{97D52B84-BA8E-4519-BD10-AE26073987C8}">
      <formula1>"2025,2026"</formula1>
    </dataValidation>
    <dataValidation type="list" allowBlank="1" showInputMessage="1" showErrorMessage="1" sqref="F9:F208" xr:uid="{AC6FF60C-28C2-44D1-B10B-3DDC7518CABE}">
      <formula1>"Doelstelling 1: hardware,Doelstelling 2: opleidingen,Doelstelling 3: essentiële diensten,Alle doelstellingen"</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B4C31ED4-4021-4E10-894D-CD051995F21E}">
          <x14:formula1>
            <xm:f>Identificatiegegevens!$B$14:$B$143</xm:f>
          </x14:formula1>
          <xm:sqref>E9:E208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1EBE2-807F-4F77-ACB9-90FE7C7C3005}">
  <sheetPr codeName="Blad5"/>
  <dimension ref="A1:P208"/>
  <sheetViews>
    <sheetView zoomScaleNormal="100" workbookViewId="0">
      <pane xSplit="1" ySplit="7" topLeftCell="B8" activePane="bottomRight" state="frozen"/>
      <selection pane="topRight" activeCell="B1" sqref="B1"/>
      <selection pane="bottomLeft" activeCell="A8" sqref="A8"/>
      <selection pane="bottomRight" activeCell="B8" sqref="B8"/>
    </sheetView>
  </sheetViews>
  <sheetFormatPr defaultColWidth="8.85546875" defaultRowHeight="15" outlineLevelRow="1" outlineLevelCol="1" x14ac:dyDescent="0.25"/>
  <cols>
    <col min="1" max="1" width="13.5703125" customWidth="1"/>
    <col min="2" max="2" width="20.5703125" customWidth="1"/>
    <col min="3" max="3" width="15.85546875" customWidth="1"/>
    <col min="4" max="4" width="17.5703125" customWidth="1"/>
    <col min="5" max="5" width="18.5703125" customWidth="1"/>
    <col min="6" max="6" width="17.5703125" customWidth="1"/>
    <col min="7" max="7" width="16.5703125" customWidth="1"/>
    <col min="8" max="8" width="26.42578125" customWidth="1"/>
    <col min="9" max="9" width="16" customWidth="1"/>
    <col min="10" max="10" width="16.85546875" customWidth="1"/>
    <col min="11" max="11" width="23.42578125" customWidth="1"/>
    <col min="12" max="12" width="16.5703125" customWidth="1"/>
    <col min="13" max="13" width="37.42578125" customWidth="1"/>
    <col min="14" max="14" width="15.42578125" hidden="1" customWidth="1" outlineLevel="1"/>
    <col min="15" max="15" width="44.42578125" hidden="1" customWidth="1" outlineLevel="1"/>
    <col min="16" max="16" width="8.85546875" collapsed="1"/>
  </cols>
  <sheetData>
    <row r="1" spans="1:15" ht="15.75" hidden="1" outlineLevel="1" x14ac:dyDescent="0.25">
      <c r="L1" s="71"/>
      <c r="M1" s="71"/>
    </row>
    <row r="2" spans="1:15" ht="18" hidden="1" customHeight="1" outlineLevel="1" x14ac:dyDescent="0.25">
      <c r="A2" s="168" t="s">
        <v>13</v>
      </c>
      <c r="B2" s="168"/>
      <c r="C2" s="168"/>
      <c r="D2" s="168"/>
      <c r="E2" s="168"/>
      <c r="F2" s="168"/>
      <c r="G2" s="168"/>
      <c r="H2" s="168"/>
      <c r="I2" s="168"/>
      <c r="J2" s="168"/>
      <c r="K2" s="168"/>
      <c r="L2" s="168"/>
      <c r="M2" s="168"/>
    </row>
    <row r="3" spans="1:15" ht="15.6" hidden="1" customHeight="1" outlineLevel="1" x14ac:dyDescent="0.25">
      <c r="A3" s="168"/>
      <c r="B3" s="168"/>
      <c r="C3" s="168"/>
      <c r="D3" s="168"/>
      <c r="E3" s="168"/>
      <c r="F3" s="168"/>
      <c r="G3" s="168"/>
      <c r="H3" s="168"/>
      <c r="I3" s="168"/>
      <c r="J3" s="168"/>
      <c r="K3" s="168"/>
      <c r="L3" s="168"/>
      <c r="M3" s="168"/>
    </row>
    <row r="4" spans="1:15" ht="69.599999999999994" hidden="1" customHeight="1" outlineLevel="1" x14ac:dyDescent="0.25">
      <c r="A4" s="166" t="s">
        <v>827</v>
      </c>
      <c r="B4" s="167"/>
      <c r="C4" s="167"/>
      <c r="D4" s="167"/>
      <c r="E4" s="167"/>
      <c r="F4" s="167"/>
      <c r="G4" s="167"/>
      <c r="H4" s="167"/>
      <c r="I4" s="167"/>
      <c r="J4" s="167"/>
      <c r="K4" s="167"/>
      <c r="L4" s="167"/>
      <c r="M4" s="167"/>
    </row>
    <row r="5" spans="1:15" hidden="1" outlineLevel="1" x14ac:dyDescent="0.25"/>
    <row r="6" spans="1:15" ht="20.100000000000001" hidden="1" customHeight="1" outlineLevel="1" thickBot="1" x14ac:dyDescent="0.3">
      <c r="L6" s="27" t="str">
        <f>IF(COUNTA(B8:K207)=0,"",L208)</f>
        <v/>
      </c>
      <c r="N6" s="120" t="str">
        <f>IF(COUNTA(B8:K207,N8:N207)=0,"",SUM(Tabel3[Aanvaarde kost]))</f>
        <v/>
      </c>
    </row>
    <row r="7" spans="1:15" s="68" customFormat="1" ht="59.1" customHeight="1" collapsed="1" x14ac:dyDescent="0.25">
      <c r="A7" s="85" t="s">
        <v>123</v>
      </c>
      <c r="B7" s="63" t="s">
        <v>345</v>
      </c>
      <c r="C7" s="63" t="s">
        <v>346</v>
      </c>
      <c r="D7" s="63" t="s">
        <v>554</v>
      </c>
      <c r="E7" s="63" t="s">
        <v>126</v>
      </c>
      <c r="F7" s="63" t="s">
        <v>347</v>
      </c>
      <c r="G7" s="62" t="s">
        <v>348</v>
      </c>
      <c r="H7" s="62" t="s">
        <v>349</v>
      </c>
      <c r="I7" s="62" t="s">
        <v>128</v>
      </c>
      <c r="J7" s="63" t="s">
        <v>350</v>
      </c>
      <c r="K7" s="63" t="s">
        <v>351</v>
      </c>
      <c r="L7" s="63" t="s">
        <v>352</v>
      </c>
      <c r="M7" s="64" t="s">
        <v>353</v>
      </c>
      <c r="N7" s="64" t="s">
        <v>143</v>
      </c>
      <c r="O7" s="64" t="s">
        <v>144</v>
      </c>
    </row>
    <row r="8" spans="1:15" ht="20.45" customHeight="1" x14ac:dyDescent="0.25">
      <c r="A8" s="44" t="s">
        <v>354</v>
      </c>
      <c r="B8" s="9"/>
      <c r="C8" s="76"/>
      <c r="D8" s="89"/>
      <c r="E8" s="9"/>
      <c r="F8" s="9"/>
      <c r="G8" s="9"/>
      <c r="H8" s="9"/>
      <c r="I8" s="9"/>
      <c r="J8" s="19"/>
      <c r="K8" s="19"/>
      <c r="L8" s="28" t="str">
        <f t="shared" ref="L8:L39" si="0">IF(COUNTA(J8:K8)=0,"",J8+K8)</f>
        <v/>
      </c>
      <c r="M8" s="26"/>
      <c r="N8" s="121"/>
      <c r="O8" s="122"/>
    </row>
    <row r="9" spans="1:15" ht="20.45" customHeight="1" x14ac:dyDescent="0.25">
      <c r="A9" s="44" t="s">
        <v>355</v>
      </c>
      <c r="B9" s="9"/>
      <c r="C9" s="9"/>
      <c r="D9" s="89"/>
      <c r="E9" s="9"/>
      <c r="F9" s="25"/>
      <c r="G9" s="25"/>
      <c r="H9" s="9"/>
      <c r="I9" s="9"/>
      <c r="J9" s="19"/>
      <c r="K9" s="19"/>
      <c r="L9" s="28" t="str">
        <f t="shared" si="0"/>
        <v/>
      </c>
      <c r="M9" s="26"/>
      <c r="N9" s="121"/>
      <c r="O9" s="122"/>
    </row>
    <row r="10" spans="1:15" ht="20.45" customHeight="1" x14ac:dyDescent="0.25">
      <c r="A10" s="44" t="s">
        <v>356</v>
      </c>
      <c r="B10" s="9"/>
      <c r="C10" s="9"/>
      <c r="D10" s="89"/>
      <c r="E10" s="9"/>
      <c r="F10" s="9"/>
      <c r="G10" s="9"/>
      <c r="H10" s="9"/>
      <c r="I10" s="9"/>
      <c r="J10" s="19"/>
      <c r="K10" s="19"/>
      <c r="L10" s="28" t="str">
        <f t="shared" si="0"/>
        <v/>
      </c>
      <c r="M10" s="26"/>
      <c r="N10" s="121"/>
      <c r="O10" s="122"/>
    </row>
    <row r="11" spans="1:15" ht="20.45" customHeight="1" x14ac:dyDescent="0.25">
      <c r="A11" s="44" t="s">
        <v>357</v>
      </c>
      <c r="B11" s="9"/>
      <c r="C11" s="9"/>
      <c r="D11" s="89"/>
      <c r="E11" s="9"/>
      <c r="F11" s="25"/>
      <c r="G11" s="25"/>
      <c r="H11" s="9"/>
      <c r="I11" s="9"/>
      <c r="J11" s="19"/>
      <c r="K11" s="19"/>
      <c r="L11" s="28" t="str">
        <f t="shared" si="0"/>
        <v/>
      </c>
      <c r="M11" s="26"/>
      <c r="N11" s="121"/>
      <c r="O11" s="122"/>
    </row>
    <row r="12" spans="1:15" ht="20.45" customHeight="1" x14ac:dyDescent="0.25">
      <c r="A12" s="44" t="s">
        <v>358</v>
      </c>
      <c r="B12" s="9"/>
      <c r="C12" s="9"/>
      <c r="D12" s="89"/>
      <c r="E12" s="9"/>
      <c r="F12" s="9"/>
      <c r="G12" s="9"/>
      <c r="H12" s="9"/>
      <c r="I12" s="9"/>
      <c r="J12" s="19"/>
      <c r="K12" s="19"/>
      <c r="L12" s="28" t="str">
        <f t="shared" si="0"/>
        <v/>
      </c>
      <c r="M12" s="26"/>
      <c r="N12" s="121"/>
      <c r="O12" s="122"/>
    </row>
    <row r="13" spans="1:15" ht="20.45" customHeight="1" x14ac:dyDescent="0.25">
      <c r="A13" s="44" t="s">
        <v>359</v>
      </c>
      <c r="B13" s="9"/>
      <c r="C13" s="9"/>
      <c r="D13" s="89"/>
      <c r="E13" s="9"/>
      <c r="F13" s="25"/>
      <c r="G13" s="25"/>
      <c r="H13" s="9"/>
      <c r="I13" s="9"/>
      <c r="J13" s="19"/>
      <c r="K13" s="19"/>
      <c r="L13" s="28" t="str">
        <f t="shared" si="0"/>
        <v/>
      </c>
      <c r="M13" s="26"/>
      <c r="N13" s="121"/>
      <c r="O13" s="122"/>
    </row>
    <row r="14" spans="1:15" ht="20.45" customHeight="1" x14ac:dyDescent="0.25">
      <c r="A14" s="44" t="s">
        <v>360</v>
      </c>
      <c r="B14" s="9"/>
      <c r="C14" s="9"/>
      <c r="D14" s="89"/>
      <c r="E14" s="9"/>
      <c r="F14" s="9"/>
      <c r="G14" s="9"/>
      <c r="H14" s="9"/>
      <c r="I14" s="9"/>
      <c r="J14" s="19"/>
      <c r="K14" s="19"/>
      <c r="L14" s="28" t="str">
        <f t="shared" si="0"/>
        <v/>
      </c>
      <c r="M14" s="26"/>
      <c r="N14" s="121"/>
      <c r="O14" s="122"/>
    </row>
    <row r="15" spans="1:15" ht="20.45" customHeight="1" x14ac:dyDescent="0.25">
      <c r="A15" s="44" t="s">
        <v>361</v>
      </c>
      <c r="B15" s="9"/>
      <c r="C15" s="9"/>
      <c r="D15" s="89"/>
      <c r="E15" s="9"/>
      <c r="F15" s="25"/>
      <c r="G15" s="25"/>
      <c r="H15" s="9"/>
      <c r="I15" s="9"/>
      <c r="J15" s="19"/>
      <c r="K15" s="19"/>
      <c r="L15" s="28" t="str">
        <f t="shared" si="0"/>
        <v/>
      </c>
      <c r="M15" s="26"/>
      <c r="N15" s="121"/>
      <c r="O15" s="122"/>
    </row>
    <row r="16" spans="1:15" ht="20.45" customHeight="1" x14ac:dyDescent="0.25">
      <c r="A16" s="44" t="s">
        <v>362</v>
      </c>
      <c r="B16" s="9"/>
      <c r="C16" s="9"/>
      <c r="D16" s="89"/>
      <c r="E16" s="9"/>
      <c r="F16" s="9"/>
      <c r="G16" s="9"/>
      <c r="H16" s="9"/>
      <c r="I16" s="9"/>
      <c r="J16" s="19"/>
      <c r="K16" s="19"/>
      <c r="L16" s="28" t="str">
        <f t="shared" si="0"/>
        <v/>
      </c>
      <c r="M16" s="26"/>
      <c r="N16" s="121"/>
      <c r="O16" s="122"/>
    </row>
    <row r="17" spans="1:15" ht="20.45" customHeight="1" x14ac:dyDescent="0.25">
      <c r="A17" s="44" t="s">
        <v>363</v>
      </c>
      <c r="B17" s="9"/>
      <c r="C17" s="9"/>
      <c r="D17" s="89"/>
      <c r="E17" s="9"/>
      <c r="F17" s="25"/>
      <c r="G17" s="25"/>
      <c r="H17" s="9"/>
      <c r="I17" s="9"/>
      <c r="J17" s="19"/>
      <c r="K17" s="19"/>
      <c r="L17" s="28" t="str">
        <f t="shared" si="0"/>
        <v/>
      </c>
      <c r="M17" s="26"/>
      <c r="N17" s="121"/>
      <c r="O17" s="122"/>
    </row>
    <row r="18" spans="1:15" ht="20.45" customHeight="1" x14ac:dyDescent="0.25">
      <c r="A18" s="44" t="s">
        <v>364</v>
      </c>
      <c r="B18" s="9"/>
      <c r="C18" s="9"/>
      <c r="D18" s="89"/>
      <c r="E18" s="9"/>
      <c r="F18" s="9"/>
      <c r="G18" s="9"/>
      <c r="H18" s="9"/>
      <c r="I18" s="9"/>
      <c r="J18" s="19"/>
      <c r="K18" s="19"/>
      <c r="L18" s="28" t="str">
        <f t="shared" si="0"/>
        <v/>
      </c>
      <c r="M18" s="26"/>
      <c r="N18" s="121"/>
      <c r="O18" s="122"/>
    </row>
    <row r="19" spans="1:15" ht="20.45" customHeight="1" x14ac:dyDescent="0.25">
      <c r="A19" s="44" t="s">
        <v>365</v>
      </c>
      <c r="B19" s="9"/>
      <c r="C19" s="9"/>
      <c r="D19" s="89"/>
      <c r="E19" s="9"/>
      <c r="F19" s="25"/>
      <c r="G19" s="25"/>
      <c r="H19" s="9"/>
      <c r="I19" s="9"/>
      <c r="J19" s="19"/>
      <c r="K19" s="19"/>
      <c r="L19" s="28" t="str">
        <f t="shared" si="0"/>
        <v/>
      </c>
      <c r="M19" s="26"/>
      <c r="N19" s="121"/>
      <c r="O19" s="122"/>
    </row>
    <row r="20" spans="1:15" ht="20.45" customHeight="1" x14ac:dyDescent="0.25">
      <c r="A20" s="44" t="s">
        <v>366</v>
      </c>
      <c r="B20" s="9"/>
      <c r="C20" s="9"/>
      <c r="D20" s="89"/>
      <c r="E20" s="9"/>
      <c r="F20" s="9"/>
      <c r="G20" s="9"/>
      <c r="H20" s="9"/>
      <c r="I20" s="9"/>
      <c r="J20" s="19"/>
      <c r="K20" s="19"/>
      <c r="L20" s="28" t="str">
        <f t="shared" si="0"/>
        <v/>
      </c>
      <c r="M20" s="26"/>
      <c r="N20" s="121"/>
      <c r="O20" s="122"/>
    </row>
    <row r="21" spans="1:15" ht="20.45" customHeight="1" x14ac:dyDescent="0.25">
      <c r="A21" s="44" t="s">
        <v>367</v>
      </c>
      <c r="B21" s="9"/>
      <c r="C21" s="9"/>
      <c r="D21" s="89"/>
      <c r="E21" s="9"/>
      <c r="F21" s="25"/>
      <c r="G21" s="25"/>
      <c r="H21" s="9"/>
      <c r="I21" s="9"/>
      <c r="J21" s="19"/>
      <c r="K21" s="19"/>
      <c r="L21" s="28" t="str">
        <f t="shared" si="0"/>
        <v/>
      </c>
      <c r="M21" s="26"/>
      <c r="N21" s="121"/>
      <c r="O21" s="122"/>
    </row>
    <row r="22" spans="1:15" ht="20.45" customHeight="1" x14ac:dyDescent="0.25">
      <c r="A22" s="44" t="s">
        <v>368</v>
      </c>
      <c r="B22" s="9"/>
      <c r="C22" s="9"/>
      <c r="D22" s="89"/>
      <c r="E22" s="9"/>
      <c r="F22" s="9"/>
      <c r="G22" s="9"/>
      <c r="H22" s="9"/>
      <c r="I22" s="9"/>
      <c r="J22" s="19"/>
      <c r="K22" s="19"/>
      <c r="L22" s="28" t="str">
        <f t="shared" si="0"/>
        <v/>
      </c>
      <c r="M22" s="26"/>
      <c r="N22" s="121"/>
      <c r="O22" s="122"/>
    </row>
    <row r="23" spans="1:15" ht="20.45" customHeight="1" x14ac:dyDescent="0.25">
      <c r="A23" s="44" t="s">
        <v>369</v>
      </c>
      <c r="B23" s="9"/>
      <c r="C23" s="9"/>
      <c r="D23" s="89"/>
      <c r="E23" s="9"/>
      <c r="F23" s="25"/>
      <c r="G23" s="25"/>
      <c r="H23" s="9"/>
      <c r="I23" s="9"/>
      <c r="J23" s="19"/>
      <c r="K23" s="19"/>
      <c r="L23" s="28" t="str">
        <f t="shared" si="0"/>
        <v/>
      </c>
      <c r="M23" s="26"/>
      <c r="N23" s="121"/>
      <c r="O23" s="122"/>
    </row>
    <row r="24" spans="1:15" ht="20.45" customHeight="1" x14ac:dyDescent="0.25">
      <c r="A24" s="44" t="s">
        <v>370</v>
      </c>
      <c r="B24" s="9"/>
      <c r="C24" s="9"/>
      <c r="D24" s="89"/>
      <c r="E24" s="9"/>
      <c r="F24" s="9"/>
      <c r="G24" s="9"/>
      <c r="H24" s="9"/>
      <c r="I24" s="9"/>
      <c r="J24" s="19"/>
      <c r="K24" s="19"/>
      <c r="L24" s="28" t="str">
        <f t="shared" si="0"/>
        <v/>
      </c>
      <c r="M24" s="26"/>
      <c r="N24" s="121"/>
      <c r="O24" s="122"/>
    </row>
    <row r="25" spans="1:15" ht="20.45" customHeight="1" x14ac:dyDescent="0.25">
      <c r="A25" s="44" t="s">
        <v>371</v>
      </c>
      <c r="B25" s="9"/>
      <c r="C25" s="9"/>
      <c r="D25" s="89"/>
      <c r="E25" s="9"/>
      <c r="F25" s="25"/>
      <c r="G25" s="25"/>
      <c r="H25" s="9"/>
      <c r="I25" s="9"/>
      <c r="J25" s="19"/>
      <c r="K25" s="19"/>
      <c r="L25" s="28" t="str">
        <f t="shared" si="0"/>
        <v/>
      </c>
      <c r="M25" s="26"/>
      <c r="N25" s="121"/>
      <c r="O25" s="122"/>
    </row>
    <row r="26" spans="1:15" ht="20.45" customHeight="1" x14ac:dyDescent="0.25">
      <c r="A26" s="44" t="s">
        <v>372</v>
      </c>
      <c r="B26" s="9"/>
      <c r="C26" s="9"/>
      <c r="D26" s="89"/>
      <c r="E26" s="9"/>
      <c r="F26" s="9"/>
      <c r="G26" s="9"/>
      <c r="H26" s="9"/>
      <c r="I26" s="9"/>
      <c r="J26" s="19"/>
      <c r="K26" s="19"/>
      <c r="L26" s="28" t="str">
        <f t="shared" si="0"/>
        <v/>
      </c>
      <c r="M26" s="26"/>
      <c r="N26" s="121"/>
      <c r="O26" s="122"/>
    </row>
    <row r="27" spans="1:15" ht="20.45" customHeight="1" x14ac:dyDescent="0.25">
      <c r="A27" s="44" t="s">
        <v>373</v>
      </c>
      <c r="B27" s="9"/>
      <c r="C27" s="9"/>
      <c r="D27" s="89"/>
      <c r="E27" s="9"/>
      <c r="F27" s="25"/>
      <c r="G27" s="25"/>
      <c r="H27" s="9"/>
      <c r="I27" s="9"/>
      <c r="J27" s="19"/>
      <c r="K27" s="19"/>
      <c r="L27" s="28" t="str">
        <f t="shared" si="0"/>
        <v/>
      </c>
      <c r="M27" s="26"/>
      <c r="N27" s="121"/>
      <c r="O27" s="122"/>
    </row>
    <row r="28" spans="1:15" ht="20.45" customHeight="1" x14ac:dyDescent="0.25">
      <c r="A28" s="44" t="s">
        <v>374</v>
      </c>
      <c r="B28" s="9"/>
      <c r="C28" s="9"/>
      <c r="D28" s="89"/>
      <c r="E28" s="9"/>
      <c r="F28" s="9"/>
      <c r="G28" s="9"/>
      <c r="H28" s="9"/>
      <c r="I28" s="9"/>
      <c r="J28" s="19"/>
      <c r="K28" s="19"/>
      <c r="L28" s="28" t="str">
        <f t="shared" si="0"/>
        <v/>
      </c>
      <c r="M28" s="26"/>
      <c r="N28" s="121"/>
      <c r="O28" s="122"/>
    </row>
    <row r="29" spans="1:15" ht="20.45" customHeight="1" x14ac:dyDescent="0.25">
      <c r="A29" s="44" t="s">
        <v>375</v>
      </c>
      <c r="B29" s="9"/>
      <c r="C29" s="9"/>
      <c r="D29" s="89"/>
      <c r="E29" s="9"/>
      <c r="F29" s="25"/>
      <c r="G29" s="25"/>
      <c r="H29" s="9"/>
      <c r="I29" s="9"/>
      <c r="J29" s="19"/>
      <c r="K29" s="19"/>
      <c r="L29" s="28" t="str">
        <f t="shared" si="0"/>
        <v/>
      </c>
      <c r="M29" s="26"/>
      <c r="N29" s="121"/>
      <c r="O29" s="122"/>
    </row>
    <row r="30" spans="1:15" ht="20.45" customHeight="1" x14ac:dyDescent="0.25">
      <c r="A30" s="44" t="s">
        <v>376</v>
      </c>
      <c r="B30" s="9"/>
      <c r="C30" s="9"/>
      <c r="D30" s="89"/>
      <c r="E30" s="9"/>
      <c r="F30" s="9"/>
      <c r="G30" s="9"/>
      <c r="H30" s="9"/>
      <c r="I30" s="9"/>
      <c r="J30" s="19"/>
      <c r="K30" s="19"/>
      <c r="L30" s="28" t="str">
        <f t="shared" si="0"/>
        <v/>
      </c>
      <c r="M30" s="26"/>
      <c r="N30" s="121"/>
      <c r="O30" s="122"/>
    </row>
    <row r="31" spans="1:15" ht="20.45" customHeight="1" x14ac:dyDescent="0.25">
      <c r="A31" s="44" t="s">
        <v>377</v>
      </c>
      <c r="B31" s="9"/>
      <c r="C31" s="9"/>
      <c r="D31" s="89"/>
      <c r="E31" s="9"/>
      <c r="F31" s="25"/>
      <c r="G31" s="25"/>
      <c r="H31" s="9"/>
      <c r="I31" s="9"/>
      <c r="J31" s="19"/>
      <c r="K31" s="19"/>
      <c r="L31" s="28" t="str">
        <f t="shared" si="0"/>
        <v/>
      </c>
      <c r="M31" s="26"/>
      <c r="N31" s="121"/>
      <c r="O31" s="122"/>
    </row>
    <row r="32" spans="1:15" ht="20.45" customHeight="1" x14ac:dyDescent="0.25">
      <c r="A32" s="44" t="s">
        <v>378</v>
      </c>
      <c r="B32" s="9"/>
      <c r="C32" s="9"/>
      <c r="D32" s="89"/>
      <c r="E32" s="9"/>
      <c r="F32" s="9"/>
      <c r="G32" s="9"/>
      <c r="H32" s="9"/>
      <c r="I32" s="9"/>
      <c r="J32" s="19"/>
      <c r="K32" s="19"/>
      <c r="L32" s="28" t="str">
        <f t="shared" si="0"/>
        <v/>
      </c>
      <c r="M32" s="26"/>
      <c r="N32" s="121"/>
      <c r="O32" s="122"/>
    </row>
    <row r="33" spans="1:15" ht="20.45" customHeight="1" x14ac:dyDescent="0.25">
      <c r="A33" s="44" t="s">
        <v>379</v>
      </c>
      <c r="B33" s="9"/>
      <c r="C33" s="9"/>
      <c r="D33" s="89"/>
      <c r="E33" s="9"/>
      <c r="F33" s="25"/>
      <c r="G33" s="25"/>
      <c r="H33" s="9"/>
      <c r="I33" s="9"/>
      <c r="J33" s="19"/>
      <c r="K33" s="19"/>
      <c r="L33" s="28" t="str">
        <f t="shared" si="0"/>
        <v/>
      </c>
      <c r="M33" s="26"/>
      <c r="N33" s="121"/>
      <c r="O33" s="122"/>
    </row>
    <row r="34" spans="1:15" ht="20.45" customHeight="1" x14ac:dyDescent="0.25">
      <c r="A34" s="44" t="s">
        <v>380</v>
      </c>
      <c r="B34" s="9"/>
      <c r="C34" s="9"/>
      <c r="D34" s="89"/>
      <c r="E34" s="9"/>
      <c r="F34" s="9"/>
      <c r="G34" s="9"/>
      <c r="H34" s="9"/>
      <c r="I34" s="9"/>
      <c r="J34" s="19"/>
      <c r="K34" s="19"/>
      <c r="L34" s="28" t="str">
        <f t="shared" si="0"/>
        <v/>
      </c>
      <c r="M34" s="26"/>
      <c r="N34" s="121"/>
      <c r="O34" s="122"/>
    </row>
    <row r="35" spans="1:15" ht="20.45" customHeight="1" x14ac:dyDescent="0.25">
      <c r="A35" s="44" t="s">
        <v>381</v>
      </c>
      <c r="B35" s="9"/>
      <c r="C35" s="9"/>
      <c r="D35" s="89"/>
      <c r="E35" s="9"/>
      <c r="F35" s="25"/>
      <c r="G35" s="25"/>
      <c r="H35" s="9"/>
      <c r="I35" s="9"/>
      <c r="J35" s="19"/>
      <c r="K35" s="19"/>
      <c r="L35" s="28" t="str">
        <f t="shared" si="0"/>
        <v/>
      </c>
      <c r="M35" s="26"/>
      <c r="N35" s="121"/>
      <c r="O35" s="122"/>
    </row>
    <row r="36" spans="1:15" ht="20.45" customHeight="1" x14ac:dyDescent="0.25">
      <c r="A36" s="44" t="s">
        <v>382</v>
      </c>
      <c r="B36" s="9"/>
      <c r="C36" s="9"/>
      <c r="D36" s="89"/>
      <c r="E36" s="9"/>
      <c r="F36" s="9"/>
      <c r="G36" s="9"/>
      <c r="H36" s="9"/>
      <c r="I36" s="9"/>
      <c r="J36" s="19"/>
      <c r="K36" s="19"/>
      <c r="L36" s="28" t="str">
        <f t="shared" si="0"/>
        <v/>
      </c>
      <c r="M36" s="26"/>
      <c r="N36" s="121"/>
      <c r="O36" s="122"/>
    </row>
    <row r="37" spans="1:15" ht="20.45" customHeight="1" x14ac:dyDescent="0.25">
      <c r="A37" s="44" t="s">
        <v>383</v>
      </c>
      <c r="B37" s="9"/>
      <c r="C37" s="9"/>
      <c r="D37" s="89"/>
      <c r="E37" s="9"/>
      <c r="F37" s="25"/>
      <c r="G37" s="25"/>
      <c r="H37" s="9"/>
      <c r="I37" s="9"/>
      <c r="J37" s="19"/>
      <c r="K37" s="19"/>
      <c r="L37" s="28" t="str">
        <f t="shared" si="0"/>
        <v/>
      </c>
      <c r="M37" s="26"/>
      <c r="N37" s="121"/>
      <c r="O37" s="122"/>
    </row>
    <row r="38" spans="1:15" ht="20.45" customHeight="1" x14ac:dyDescent="0.25">
      <c r="A38" s="44" t="s">
        <v>384</v>
      </c>
      <c r="B38" s="9"/>
      <c r="C38" s="9"/>
      <c r="D38" s="89"/>
      <c r="E38" s="9"/>
      <c r="F38" s="9"/>
      <c r="G38" s="9"/>
      <c r="H38" s="9"/>
      <c r="I38" s="9"/>
      <c r="J38" s="19"/>
      <c r="K38" s="19"/>
      <c r="L38" s="28" t="str">
        <f t="shared" si="0"/>
        <v/>
      </c>
      <c r="M38" s="26"/>
      <c r="N38" s="121"/>
      <c r="O38" s="122"/>
    </row>
    <row r="39" spans="1:15" ht="20.45" customHeight="1" x14ac:dyDescent="0.25">
      <c r="A39" s="44" t="s">
        <v>385</v>
      </c>
      <c r="B39" s="9"/>
      <c r="C39" s="9"/>
      <c r="D39" s="89"/>
      <c r="E39" s="9"/>
      <c r="F39" s="25"/>
      <c r="G39" s="25"/>
      <c r="H39" s="9"/>
      <c r="I39" s="9"/>
      <c r="J39" s="19"/>
      <c r="K39" s="19"/>
      <c r="L39" s="28" t="str">
        <f t="shared" si="0"/>
        <v/>
      </c>
      <c r="M39" s="26"/>
      <c r="N39" s="121"/>
      <c r="O39" s="122"/>
    </row>
    <row r="40" spans="1:15" ht="20.45" customHeight="1" x14ac:dyDescent="0.25">
      <c r="A40" s="44" t="s">
        <v>386</v>
      </c>
      <c r="B40" s="9"/>
      <c r="C40" s="9"/>
      <c r="D40" s="89"/>
      <c r="E40" s="9"/>
      <c r="F40" s="9"/>
      <c r="G40" s="9"/>
      <c r="H40" s="9"/>
      <c r="I40" s="9"/>
      <c r="J40" s="19"/>
      <c r="K40" s="19"/>
      <c r="L40" s="28" t="str">
        <f t="shared" ref="L40:L71" si="1">IF(COUNTA(J40:K40)=0,"",J40+K40)</f>
        <v/>
      </c>
      <c r="M40" s="26"/>
      <c r="N40" s="121"/>
      <c r="O40" s="122"/>
    </row>
    <row r="41" spans="1:15" ht="20.45" customHeight="1" x14ac:dyDescent="0.25">
      <c r="A41" s="44" t="s">
        <v>387</v>
      </c>
      <c r="B41" s="9"/>
      <c r="C41" s="9"/>
      <c r="D41" s="89"/>
      <c r="E41" s="9"/>
      <c r="F41" s="25"/>
      <c r="G41" s="25"/>
      <c r="H41" s="9"/>
      <c r="I41" s="9"/>
      <c r="J41" s="19"/>
      <c r="K41" s="19"/>
      <c r="L41" s="28" t="str">
        <f t="shared" si="1"/>
        <v/>
      </c>
      <c r="M41" s="26"/>
      <c r="N41" s="121"/>
      <c r="O41" s="122"/>
    </row>
    <row r="42" spans="1:15" ht="20.45" customHeight="1" x14ac:dyDescent="0.25">
      <c r="A42" s="44" t="s">
        <v>388</v>
      </c>
      <c r="B42" s="9"/>
      <c r="C42" s="9"/>
      <c r="D42" s="89"/>
      <c r="E42" s="9"/>
      <c r="F42" s="9"/>
      <c r="G42" s="9"/>
      <c r="H42" s="9"/>
      <c r="I42" s="9"/>
      <c r="J42" s="19"/>
      <c r="K42" s="19"/>
      <c r="L42" s="28" t="str">
        <f t="shared" si="1"/>
        <v/>
      </c>
      <c r="M42" s="26"/>
      <c r="N42" s="121"/>
      <c r="O42" s="122"/>
    </row>
    <row r="43" spans="1:15" ht="20.45" customHeight="1" x14ac:dyDescent="0.25">
      <c r="A43" s="44" t="s">
        <v>389</v>
      </c>
      <c r="B43" s="9"/>
      <c r="C43" s="9"/>
      <c r="D43" s="89"/>
      <c r="E43" s="9"/>
      <c r="F43" s="25"/>
      <c r="G43" s="25"/>
      <c r="H43" s="9"/>
      <c r="I43" s="9"/>
      <c r="J43" s="19"/>
      <c r="K43" s="19"/>
      <c r="L43" s="28" t="str">
        <f t="shared" si="1"/>
        <v/>
      </c>
      <c r="M43" s="26"/>
      <c r="N43" s="121"/>
      <c r="O43" s="122"/>
    </row>
    <row r="44" spans="1:15" ht="20.45" customHeight="1" x14ac:dyDescent="0.25">
      <c r="A44" s="44" t="s">
        <v>390</v>
      </c>
      <c r="B44" s="9"/>
      <c r="C44" s="9"/>
      <c r="D44" s="89"/>
      <c r="E44" s="9"/>
      <c r="F44" s="9"/>
      <c r="G44" s="9"/>
      <c r="H44" s="9"/>
      <c r="I44" s="9"/>
      <c r="J44" s="19"/>
      <c r="K44" s="19"/>
      <c r="L44" s="28" t="str">
        <f t="shared" si="1"/>
        <v/>
      </c>
      <c r="M44" s="26"/>
      <c r="N44" s="121"/>
      <c r="O44" s="122"/>
    </row>
    <row r="45" spans="1:15" ht="20.45" customHeight="1" x14ac:dyDescent="0.25">
      <c r="A45" s="44" t="s">
        <v>391</v>
      </c>
      <c r="B45" s="9"/>
      <c r="C45" s="9"/>
      <c r="D45" s="89"/>
      <c r="E45" s="9"/>
      <c r="F45" s="25"/>
      <c r="G45" s="25"/>
      <c r="H45" s="9"/>
      <c r="I45" s="9"/>
      <c r="J45" s="19"/>
      <c r="K45" s="19"/>
      <c r="L45" s="28" t="str">
        <f t="shared" si="1"/>
        <v/>
      </c>
      <c r="M45" s="26"/>
      <c r="N45" s="121"/>
      <c r="O45" s="122"/>
    </row>
    <row r="46" spans="1:15" ht="20.45" customHeight="1" x14ac:dyDescent="0.25">
      <c r="A46" s="44" t="s">
        <v>392</v>
      </c>
      <c r="B46" s="9"/>
      <c r="C46" s="9"/>
      <c r="D46" s="89"/>
      <c r="E46" s="9"/>
      <c r="F46" s="9"/>
      <c r="G46" s="9"/>
      <c r="H46" s="9"/>
      <c r="I46" s="9"/>
      <c r="J46" s="19"/>
      <c r="K46" s="19"/>
      <c r="L46" s="28" t="str">
        <f t="shared" si="1"/>
        <v/>
      </c>
      <c r="M46" s="26"/>
      <c r="N46" s="121"/>
      <c r="O46" s="122"/>
    </row>
    <row r="47" spans="1:15" ht="20.45" customHeight="1" x14ac:dyDescent="0.25">
      <c r="A47" s="44" t="s">
        <v>393</v>
      </c>
      <c r="B47" s="9"/>
      <c r="C47" s="9"/>
      <c r="D47" s="89"/>
      <c r="E47" s="9"/>
      <c r="F47" s="25"/>
      <c r="G47" s="25"/>
      <c r="H47" s="9"/>
      <c r="I47" s="9"/>
      <c r="J47" s="19"/>
      <c r="K47" s="19"/>
      <c r="L47" s="28" t="str">
        <f t="shared" si="1"/>
        <v/>
      </c>
      <c r="M47" s="26"/>
      <c r="N47" s="121"/>
      <c r="O47" s="122"/>
    </row>
    <row r="48" spans="1:15" ht="20.45" customHeight="1" x14ac:dyDescent="0.25">
      <c r="A48" s="44" t="s">
        <v>394</v>
      </c>
      <c r="B48" s="9"/>
      <c r="C48" s="9"/>
      <c r="D48" s="89"/>
      <c r="E48" s="9"/>
      <c r="F48" s="9"/>
      <c r="G48" s="9"/>
      <c r="H48" s="9"/>
      <c r="I48" s="9"/>
      <c r="J48" s="19"/>
      <c r="K48" s="19"/>
      <c r="L48" s="28" t="str">
        <f t="shared" si="1"/>
        <v/>
      </c>
      <c r="M48" s="26"/>
      <c r="N48" s="121"/>
      <c r="O48" s="122"/>
    </row>
    <row r="49" spans="1:15" ht="20.45" customHeight="1" x14ac:dyDescent="0.25">
      <c r="A49" s="44" t="s">
        <v>395</v>
      </c>
      <c r="B49" s="9"/>
      <c r="C49" s="9"/>
      <c r="D49" s="89"/>
      <c r="E49" s="9"/>
      <c r="F49" s="25"/>
      <c r="G49" s="25"/>
      <c r="H49" s="9"/>
      <c r="I49" s="9"/>
      <c r="J49" s="19"/>
      <c r="K49" s="19"/>
      <c r="L49" s="28" t="str">
        <f t="shared" si="1"/>
        <v/>
      </c>
      <c r="M49" s="26"/>
      <c r="N49" s="121"/>
      <c r="O49" s="122"/>
    </row>
    <row r="50" spans="1:15" ht="20.45" customHeight="1" x14ac:dyDescent="0.25">
      <c r="A50" s="44" t="s">
        <v>396</v>
      </c>
      <c r="B50" s="9"/>
      <c r="C50" s="9"/>
      <c r="D50" s="89"/>
      <c r="E50" s="9"/>
      <c r="F50" s="9"/>
      <c r="G50" s="9"/>
      <c r="H50" s="9"/>
      <c r="I50" s="9"/>
      <c r="J50" s="19"/>
      <c r="K50" s="19"/>
      <c r="L50" s="28" t="str">
        <f t="shared" si="1"/>
        <v/>
      </c>
      <c r="M50" s="26"/>
      <c r="N50" s="121"/>
      <c r="O50" s="122"/>
    </row>
    <row r="51" spans="1:15" ht="20.45" customHeight="1" x14ac:dyDescent="0.25">
      <c r="A51" s="44" t="s">
        <v>397</v>
      </c>
      <c r="B51" s="9"/>
      <c r="C51" s="9"/>
      <c r="D51" s="89"/>
      <c r="E51" s="9"/>
      <c r="F51" s="25"/>
      <c r="G51" s="25"/>
      <c r="H51" s="9"/>
      <c r="I51" s="9"/>
      <c r="J51" s="19"/>
      <c r="K51" s="19"/>
      <c r="L51" s="28" t="str">
        <f t="shared" si="1"/>
        <v/>
      </c>
      <c r="M51" s="26"/>
      <c r="N51" s="121"/>
      <c r="O51" s="122"/>
    </row>
    <row r="52" spans="1:15" ht="20.45" customHeight="1" x14ac:dyDescent="0.25">
      <c r="A52" s="44" t="s">
        <v>398</v>
      </c>
      <c r="B52" s="9"/>
      <c r="C52" s="9"/>
      <c r="D52" s="89"/>
      <c r="E52" s="9"/>
      <c r="F52" s="9"/>
      <c r="G52" s="9"/>
      <c r="H52" s="9"/>
      <c r="I52" s="9"/>
      <c r="J52" s="19"/>
      <c r="K52" s="19"/>
      <c r="L52" s="28" t="str">
        <f t="shared" si="1"/>
        <v/>
      </c>
      <c r="M52" s="26"/>
      <c r="N52" s="121"/>
      <c r="O52" s="122"/>
    </row>
    <row r="53" spans="1:15" ht="20.45" customHeight="1" x14ac:dyDescent="0.25">
      <c r="A53" s="44" t="s">
        <v>399</v>
      </c>
      <c r="B53" s="9"/>
      <c r="C53" s="9"/>
      <c r="D53" s="89"/>
      <c r="E53" s="9"/>
      <c r="F53" s="25"/>
      <c r="G53" s="25"/>
      <c r="H53" s="9"/>
      <c r="I53" s="9"/>
      <c r="J53" s="19"/>
      <c r="K53" s="19"/>
      <c r="L53" s="28" t="str">
        <f t="shared" si="1"/>
        <v/>
      </c>
      <c r="M53" s="26"/>
      <c r="N53" s="121"/>
      <c r="O53" s="122"/>
    </row>
    <row r="54" spans="1:15" ht="20.45" customHeight="1" x14ac:dyDescent="0.25">
      <c r="A54" s="44" t="s">
        <v>400</v>
      </c>
      <c r="B54" s="9"/>
      <c r="C54" s="9"/>
      <c r="D54" s="89"/>
      <c r="E54" s="9"/>
      <c r="F54" s="9"/>
      <c r="G54" s="9"/>
      <c r="H54" s="9"/>
      <c r="I54" s="9"/>
      <c r="J54" s="19"/>
      <c r="K54" s="19"/>
      <c r="L54" s="28" t="str">
        <f t="shared" si="1"/>
        <v/>
      </c>
      <c r="M54" s="26"/>
      <c r="N54" s="121"/>
      <c r="O54" s="122"/>
    </row>
    <row r="55" spans="1:15" ht="20.45" customHeight="1" x14ac:dyDescent="0.25">
      <c r="A55" s="44" t="s">
        <v>401</v>
      </c>
      <c r="B55" s="9"/>
      <c r="C55" s="9"/>
      <c r="D55" s="89"/>
      <c r="E55" s="9"/>
      <c r="F55" s="25"/>
      <c r="G55" s="25"/>
      <c r="H55" s="9"/>
      <c r="I55" s="9"/>
      <c r="J55" s="19"/>
      <c r="K55" s="19"/>
      <c r="L55" s="28" t="str">
        <f t="shared" si="1"/>
        <v/>
      </c>
      <c r="M55" s="26"/>
      <c r="N55" s="121"/>
      <c r="O55" s="122"/>
    </row>
    <row r="56" spans="1:15" ht="20.45" customHeight="1" x14ac:dyDescent="0.25">
      <c r="A56" s="44" t="s">
        <v>402</v>
      </c>
      <c r="B56" s="9"/>
      <c r="C56" s="9"/>
      <c r="D56" s="89"/>
      <c r="E56" s="9"/>
      <c r="F56" s="9"/>
      <c r="G56" s="9"/>
      <c r="H56" s="9"/>
      <c r="I56" s="9"/>
      <c r="J56" s="19"/>
      <c r="K56" s="19"/>
      <c r="L56" s="28" t="str">
        <f t="shared" si="1"/>
        <v/>
      </c>
      <c r="M56" s="26"/>
      <c r="N56" s="121"/>
      <c r="O56" s="122"/>
    </row>
    <row r="57" spans="1:15" ht="20.45" customHeight="1" x14ac:dyDescent="0.25">
      <c r="A57" s="44" t="s">
        <v>403</v>
      </c>
      <c r="B57" s="9"/>
      <c r="C57" s="9"/>
      <c r="D57" s="89"/>
      <c r="E57" s="9"/>
      <c r="F57" s="25"/>
      <c r="G57" s="25"/>
      <c r="H57" s="9"/>
      <c r="I57" s="9"/>
      <c r="J57" s="19"/>
      <c r="K57" s="19"/>
      <c r="L57" s="28" t="str">
        <f t="shared" si="1"/>
        <v/>
      </c>
      <c r="M57" s="26"/>
      <c r="N57" s="121"/>
      <c r="O57" s="122"/>
    </row>
    <row r="58" spans="1:15" ht="20.45" customHeight="1" x14ac:dyDescent="0.25">
      <c r="A58" s="44" t="s">
        <v>404</v>
      </c>
      <c r="B58" s="9"/>
      <c r="C58" s="9"/>
      <c r="D58" s="89"/>
      <c r="E58" s="9"/>
      <c r="F58" s="9"/>
      <c r="G58" s="9"/>
      <c r="H58" s="9"/>
      <c r="I58" s="9"/>
      <c r="J58" s="19"/>
      <c r="K58" s="19"/>
      <c r="L58" s="28" t="str">
        <f t="shared" si="1"/>
        <v/>
      </c>
      <c r="M58" s="26"/>
      <c r="N58" s="121"/>
      <c r="O58" s="122"/>
    </row>
    <row r="59" spans="1:15" ht="20.45" customHeight="1" x14ac:dyDescent="0.25">
      <c r="A59" s="44" t="s">
        <v>405</v>
      </c>
      <c r="B59" s="9"/>
      <c r="C59" s="9"/>
      <c r="D59" s="89"/>
      <c r="E59" s="9"/>
      <c r="F59" s="25"/>
      <c r="G59" s="25"/>
      <c r="H59" s="9"/>
      <c r="I59" s="9"/>
      <c r="J59" s="19"/>
      <c r="K59" s="19"/>
      <c r="L59" s="28" t="str">
        <f t="shared" si="1"/>
        <v/>
      </c>
      <c r="M59" s="26"/>
      <c r="N59" s="121"/>
      <c r="O59" s="122"/>
    </row>
    <row r="60" spans="1:15" ht="20.45" customHeight="1" x14ac:dyDescent="0.25">
      <c r="A60" s="44" t="s">
        <v>406</v>
      </c>
      <c r="B60" s="9"/>
      <c r="C60" s="9"/>
      <c r="D60" s="89"/>
      <c r="E60" s="9"/>
      <c r="F60" s="9"/>
      <c r="G60" s="9"/>
      <c r="H60" s="9"/>
      <c r="I60" s="9"/>
      <c r="J60" s="19"/>
      <c r="K60" s="19"/>
      <c r="L60" s="28" t="str">
        <f t="shared" si="1"/>
        <v/>
      </c>
      <c r="M60" s="26"/>
      <c r="N60" s="121"/>
      <c r="O60" s="122"/>
    </row>
    <row r="61" spans="1:15" ht="20.45" customHeight="1" x14ac:dyDescent="0.25">
      <c r="A61" s="44" t="s">
        <v>407</v>
      </c>
      <c r="B61" s="9"/>
      <c r="C61" s="9"/>
      <c r="D61" s="89"/>
      <c r="E61" s="9"/>
      <c r="F61" s="25"/>
      <c r="G61" s="25"/>
      <c r="H61" s="9"/>
      <c r="I61" s="9"/>
      <c r="J61" s="19"/>
      <c r="K61" s="19"/>
      <c r="L61" s="28" t="str">
        <f t="shared" si="1"/>
        <v/>
      </c>
      <c r="M61" s="26"/>
      <c r="N61" s="121"/>
      <c r="O61" s="122"/>
    </row>
    <row r="62" spans="1:15" ht="20.45" customHeight="1" x14ac:dyDescent="0.25">
      <c r="A62" s="44" t="s">
        <v>408</v>
      </c>
      <c r="B62" s="9"/>
      <c r="C62" s="9"/>
      <c r="D62" s="89"/>
      <c r="E62" s="9"/>
      <c r="F62" s="9"/>
      <c r="G62" s="9"/>
      <c r="H62" s="9"/>
      <c r="I62" s="9"/>
      <c r="J62" s="19"/>
      <c r="K62" s="19"/>
      <c r="L62" s="28" t="str">
        <f t="shared" si="1"/>
        <v/>
      </c>
      <c r="M62" s="26"/>
      <c r="N62" s="121"/>
      <c r="O62" s="122"/>
    </row>
    <row r="63" spans="1:15" ht="20.45" customHeight="1" x14ac:dyDescent="0.25">
      <c r="A63" s="44" t="s">
        <v>409</v>
      </c>
      <c r="B63" s="9"/>
      <c r="C63" s="9"/>
      <c r="D63" s="89"/>
      <c r="E63" s="9"/>
      <c r="F63" s="25"/>
      <c r="G63" s="25"/>
      <c r="H63" s="9"/>
      <c r="I63" s="9"/>
      <c r="J63" s="19"/>
      <c r="K63" s="19"/>
      <c r="L63" s="28" t="str">
        <f t="shared" si="1"/>
        <v/>
      </c>
      <c r="M63" s="26"/>
      <c r="N63" s="121"/>
      <c r="O63" s="122"/>
    </row>
    <row r="64" spans="1:15" ht="20.45" customHeight="1" x14ac:dyDescent="0.25">
      <c r="A64" s="44" t="s">
        <v>410</v>
      </c>
      <c r="B64" s="9"/>
      <c r="C64" s="9"/>
      <c r="D64" s="89"/>
      <c r="E64" s="9"/>
      <c r="F64" s="9"/>
      <c r="G64" s="9"/>
      <c r="H64" s="9"/>
      <c r="I64" s="9"/>
      <c r="J64" s="19"/>
      <c r="K64" s="19"/>
      <c r="L64" s="28" t="str">
        <f t="shared" si="1"/>
        <v/>
      </c>
      <c r="M64" s="26"/>
      <c r="N64" s="121"/>
      <c r="O64" s="122"/>
    </row>
    <row r="65" spans="1:15" ht="20.45" customHeight="1" x14ac:dyDescent="0.25">
      <c r="A65" s="44" t="s">
        <v>411</v>
      </c>
      <c r="B65" s="9"/>
      <c r="C65" s="9"/>
      <c r="D65" s="89"/>
      <c r="E65" s="9"/>
      <c r="F65" s="25"/>
      <c r="G65" s="25"/>
      <c r="H65" s="9"/>
      <c r="I65" s="9"/>
      <c r="J65" s="19"/>
      <c r="K65" s="19"/>
      <c r="L65" s="28" t="str">
        <f t="shared" si="1"/>
        <v/>
      </c>
      <c r="M65" s="26"/>
      <c r="N65" s="121"/>
      <c r="O65" s="122"/>
    </row>
    <row r="66" spans="1:15" ht="20.45" customHeight="1" x14ac:dyDescent="0.25">
      <c r="A66" s="44" t="s">
        <v>412</v>
      </c>
      <c r="B66" s="9"/>
      <c r="C66" s="9"/>
      <c r="D66" s="89"/>
      <c r="E66" s="9"/>
      <c r="F66" s="9"/>
      <c r="G66" s="9"/>
      <c r="H66" s="9"/>
      <c r="I66" s="9"/>
      <c r="J66" s="19"/>
      <c r="K66" s="19"/>
      <c r="L66" s="28" t="str">
        <f t="shared" si="1"/>
        <v/>
      </c>
      <c r="M66" s="26"/>
      <c r="N66" s="121"/>
      <c r="O66" s="122"/>
    </row>
    <row r="67" spans="1:15" ht="20.45" customHeight="1" x14ac:dyDescent="0.25">
      <c r="A67" s="44" t="s">
        <v>413</v>
      </c>
      <c r="B67" s="9"/>
      <c r="C67" s="9"/>
      <c r="D67" s="89"/>
      <c r="E67" s="9"/>
      <c r="F67" s="25"/>
      <c r="G67" s="25"/>
      <c r="H67" s="9"/>
      <c r="I67" s="9"/>
      <c r="J67" s="19"/>
      <c r="K67" s="19"/>
      <c r="L67" s="28" t="str">
        <f t="shared" si="1"/>
        <v/>
      </c>
      <c r="M67" s="26"/>
      <c r="N67" s="121"/>
      <c r="O67" s="122"/>
    </row>
    <row r="68" spans="1:15" ht="20.45" customHeight="1" x14ac:dyDescent="0.25">
      <c r="A68" s="44" t="s">
        <v>414</v>
      </c>
      <c r="B68" s="9"/>
      <c r="C68" s="9"/>
      <c r="D68" s="89"/>
      <c r="E68" s="9"/>
      <c r="F68" s="9"/>
      <c r="G68" s="9"/>
      <c r="H68" s="9"/>
      <c r="I68" s="9"/>
      <c r="J68" s="19"/>
      <c r="K68" s="19"/>
      <c r="L68" s="28" t="str">
        <f t="shared" si="1"/>
        <v/>
      </c>
      <c r="M68" s="26"/>
      <c r="N68" s="121"/>
      <c r="O68" s="122"/>
    </row>
    <row r="69" spans="1:15" ht="20.45" customHeight="1" x14ac:dyDescent="0.25">
      <c r="A69" s="44" t="s">
        <v>415</v>
      </c>
      <c r="B69" s="9"/>
      <c r="C69" s="9"/>
      <c r="D69" s="89"/>
      <c r="E69" s="9"/>
      <c r="F69" s="25"/>
      <c r="G69" s="25"/>
      <c r="H69" s="9"/>
      <c r="I69" s="9"/>
      <c r="J69" s="19"/>
      <c r="K69" s="19"/>
      <c r="L69" s="28" t="str">
        <f t="shared" si="1"/>
        <v/>
      </c>
      <c r="M69" s="26"/>
      <c r="N69" s="121"/>
      <c r="O69" s="122"/>
    </row>
    <row r="70" spans="1:15" ht="20.45" customHeight="1" x14ac:dyDescent="0.25">
      <c r="A70" s="44" t="s">
        <v>416</v>
      </c>
      <c r="B70" s="9"/>
      <c r="C70" s="9"/>
      <c r="D70" s="89"/>
      <c r="E70" s="9"/>
      <c r="F70" s="9"/>
      <c r="G70" s="9"/>
      <c r="H70" s="9"/>
      <c r="I70" s="9"/>
      <c r="J70" s="19"/>
      <c r="K70" s="19"/>
      <c r="L70" s="28" t="str">
        <f t="shared" si="1"/>
        <v/>
      </c>
      <c r="M70" s="26"/>
      <c r="N70" s="121"/>
      <c r="O70" s="122"/>
    </row>
    <row r="71" spans="1:15" ht="20.45" customHeight="1" x14ac:dyDescent="0.25">
      <c r="A71" s="44" t="s">
        <v>417</v>
      </c>
      <c r="B71" s="9"/>
      <c r="C71" s="9"/>
      <c r="D71" s="89"/>
      <c r="E71" s="9"/>
      <c r="F71" s="25"/>
      <c r="G71" s="25"/>
      <c r="H71" s="9"/>
      <c r="I71" s="9"/>
      <c r="J71" s="19"/>
      <c r="K71" s="19"/>
      <c r="L71" s="28" t="str">
        <f t="shared" si="1"/>
        <v/>
      </c>
      <c r="M71" s="26"/>
      <c r="N71" s="121"/>
      <c r="O71" s="122"/>
    </row>
    <row r="72" spans="1:15" ht="20.45" customHeight="1" x14ac:dyDescent="0.25">
      <c r="A72" s="44" t="s">
        <v>418</v>
      </c>
      <c r="B72" s="9"/>
      <c r="C72" s="9"/>
      <c r="D72" s="89"/>
      <c r="E72" s="9"/>
      <c r="F72" s="9"/>
      <c r="G72" s="9"/>
      <c r="H72" s="9"/>
      <c r="I72" s="9"/>
      <c r="J72" s="19"/>
      <c r="K72" s="19"/>
      <c r="L72" s="28" t="str">
        <f t="shared" ref="L72:L103" si="2">IF(COUNTA(J72:K72)=0,"",J72+K72)</f>
        <v/>
      </c>
      <c r="M72" s="26"/>
      <c r="N72" s="121"/>
      <c r="O72" s="122"/>
    </row>
    <row r="73" spans="1:15" ht="20.45" customHeight="1" x14ac:dyDescent="0.25">
      <c r="A73" s="44" t="s">
        <v>419</v>
      </c>
      <c r="B73" s="9"/>
      <c r="C73" s="9"/>
      <c r="D73" s="89"/>
      <c r="E73" s="9"/>
      <c r="F73" s="25"/>
      <c r="G73" s="25"/>
      <c r="H73" s="9"/>
      <c r="I73" s="9"/>
      <c r="J73" s="19"/>
      <c r="K73" s="19"/>
      <c r="L73" s="28" t="str">
        <f t="shared" si="2"/>
        <v/>
      </c>
      <c r="M73" s="26"/>
      <c r="N73" s="121"/>
      <c r="O73" s="122"/>
    </row>
    <row r="74" spans="1:15" ht="20.45" customHeight="1" x14ac:dyDescent="0.25">
      <c r="A74" s="44" t="s">
        <v>420</v>
      </c>
      <c r="B74" s="9"/>
      <c r="C74" s="9"/>
      <c r="D74" s="89"/>
      <c r="E74" s="9"/>
      <c r="F74" s="9"/>
      <c r="G74" s="9"/>
      <c r="H74" s="9"/>
      <c r="I74" s="9"/>
      <c r="J74" s="19"/>
      <c r="K74" s="19"/>
      <c r="L74" s="28" t="str">
        <f t="shared" si="2"/>
        <v/>
      </c>
      <c r="M74" s="26"/>
      <c r="N74" s="121"/>
      <c r="O74" s="122"/>
    </row>
    <row r="75" spans="1:15" ht="20.45" customHeight="1" x14ac:dyDescent="0.25">
      <c r="A75" s="44" t="s">
        <v>421</v>
      </c>
      <c r="B75" s="9"/>
      <c r="C75" s="9"/>
      <c r="D75" s="89"/>
      <c r="E75" s="9"/>
      <c r="F75" s="25"/>
      <c r="G75" s="25"/>
      <c r="H75" s="9"/>
      <c r="I75" s="9"/>
      <c r="J75" s="19"/>
      <c r="K75" s="19"/>
      <c r="L75" s="28" t="str">
        <f t="shared" si="2"/>
        <v/>
      </c>
      <c r="M75" s="26"/>
      <c r="N75" s="121"/>
      <c r="O75" s="122"/>
    </row>
    <row r="76" spans="1:15" ht="20.45" customHeight="1" x14ac:dyDescent="0.25">
      <c r="A76" s="44" t="s">
        <v>422</v>
      </c>
      <c r="B76" s="9"/>
      <c r="C76" s="9"/>
      <c r="D76" s="89"/>
      <c r="E76" s="9"/>
      <c r="F76" s="9"/>
      <c r="G76" s="9"/>
      <c r="H76" s="9"/>
      <c r="I76" s="9"/>
      <c r="J76" s="19"/>
      <c r="K76" s="19"/>
      <c r="L76" s="28" t="str">
        <f t="shared" si="2"/>
        <v/>
      </c>
      <c r="M76" s="26"/>
      <c r="N76" s="121"/>
      <c r="O76" s="122"/>
    </row>
    <row r="77" spans="1:15" ht="20.45" customHeight="1" x14ac:dyDescent="0.25">
      <c r="A77" s="44" t="s">
        <v>423</v>
      </c>
      <c r="B77" s="9"/>
      <c r="C77" s="9"/>
      <c r="D77" s="89"/>
      <c r="E77" s="9"/>
      <c r="F77" s="25"/>
      <c r="G77" s="25"/>
      <c r="H77" s="9"/>
      <c r="I77" s="9"/>
      <c r="J77" s="19"/>
      <c r="K77" s="19"/>
      <c r="L77" s="28" t="str">
        <f t="shared" si="2"/>
        <v/>
      </c>
      <c r="M77" s="26"/>
      <c r="N77" s="121"/>
      <c r="O77" s="122"/>
    </row>
    <row r="78" spans="1:15" ht="20.45" customHeight="1" x14ac:dyDescent="0.25">
      <c r="A78" s="44" t="s">
        <v>424</v>
      </c>
      <c r="B78" s="9"/>
      <c r="C78" s="9"/>
      <c r="D78" s="89"/>
      <c r="E78" s="9"/>
      <c r="F78" s="9"/>
      <c r="G78" s="9"/>
      <c r="H78" s="9"/>
      <c r="I78" s="9"/>
      <c r="J78" s="19"/>
      <c r="K78" s="19"/>
      <c r="L78" s="28" t="str">
        <f t="shared" si="2"/>
        <v/>
      </c>
      <c r="M78" s="26"/>
      <c r="N78" s="121"/>
      <c r="O78" s="122"/>
    </row>
    <row r="79" spans="1:15" ht="20.45" customHeight="1" x14ac:dyDescent="0.25">
      <c r="A79" s="44" t="s">
        <v>425</v>
      </c>
      <c r="B79" s="9"/>
      <c r="C79" s="9"/>
      <c r="D79" s="89"/>
      <c r="E79" s="9"/>
      <c r="F79" s="25"/>
      <c r="G79" s="25"/>
      <c r="H79" s="9"/>
      <c r="I79" s="9"/>
      <c r="J79" s="19"/>
      <c r="K79" s="19"/>
      <c r="L79" s="28" t="str">
        <f t="shared" si="2"/>
        <v/>
      </c>
      <c r="M79" s="26"/>
      <c r="N79" s="121"/>
      <c r="O79" s="122"/>
    </row>
    <row r="80" spans="1:15" ht="20.45" customHeight="1" x14ac:dyDescent="0.25">
      <c r="A80" s="44" t="s">
        <v>426</v>
      </c>
      <c r="B80" s="9"/>
      <c r="C80" s="9"/>
      <c r="D80" s="89"/>
      <c r="E80" s="9"/>
      <c r="F80" s="9"/>
      <c r="G80" s="9"/>
      <c r="H80" s="9"/>
      <c r="I80" s="9"/>
      <c r="J80" s="19"/>
      <c r="K80" s="19"/>
      <c r="L80" s="28" t="str">
        <f t="shared" si="2"/>
        <v/>
      </c>
      <c r="M80" s="26"/>
      <c r="N80" s="121"/>
      <c r="O80" s="122"/>
    </row>
    <row r="81" spans="1:15" ht="20.45" customHeight="1" x14ac:dyDescent="0.25">
      <c r="A81" s="44" t="s">
        <v>427</v>
      </c>
      <c r="B81" s="9"/>
      <c r="C81" s="9"/>
      <c r="D81" s="89"/>
      <c r="E81" s="9"/>
      <c r="F81" s="25"/>
      <c r="G81" s="25"/>
      <c r="H81" s="9"/>
      <c r="I81" s="9"/>
      <c r="J81" s="19"/>
      <c r="K81" s="19"/>
      <c r="L81" s="28" t="str">
        <f t="shared" si="2"/>
        <v/>
      </c>
      <c r="M81" s="26"/>
      <c r="N81" s="121"/>
      <c r="O81" s="122"/>
    </row>
    <row r="82" spans="1:15" ht="20.45" customHeight="1" x14ac:dyDescent="0.25">
      <c r="A82" s="44" t="s">
        <v>428</v>
      </c>
      <c r="B82" s="9"/>
      <c r="C82" s="9"/>
      <c r="D82" s="89"/>
      <c r="E82" s="9"/>
      <c r="F82" s="9"/>
      <c r="G82" s="9"/>
      <c r="H82" s="9"/>
      <c r="I82" s="9"/>
      <c r="J82" s="19"/>
      <c r="K82" s="19"/>
      <c r="L82" s="28" t="str">
        <f t="shared" si="2"/>
        <v/>
      </c>
      <c r="M82" s="26"/>
      <c r="N82" s="121"/>
      <c r="O82" s="122"/>
    </row>
    <row r="83" spans="1:15" ht="20.45" customHeight="1" x14ac:dyDescent="0.25">
      <c r="A83" s="44" t="s">
        <v>429</v>
      </c>
      <c r="B83" s="9"/>
      <c r="C83" s="9"/>
      <c r="D83" s="89"/>
      <c r="E83" s="9"/>
      <c r="F83" s="25"/>
      <c r="G83" s="25"/>
      <c r="H83" s="9"/>
      <c r="I83" s="9"/>
      <c r="J83" s="19"/>
      <c r="K83" s="19"/>
      <c r="L83" s="28" t="str">
        <f t="shared" si="2"/>
        <v/>
      </c>
      <c r="M83" s="26"/>
      <c r="N83" s="121"/>
      <c r="O83" s="122"/>
    </row>
    <row r="84" spans="1:15" ht="20.45" customHeight="1" x14ac:dyDescent="0.25">
      <c r="A84" s="44" t="s">
        <v>430</v>
      </c>
      <c r="B84" s="9"/>
      <c r="C84" s="9"/>
      <c r="D84" s="89"/>
      <c r="E84" s="9"/>
      <c r="F84" s="9"/>
      <c r="G84" s="9"/>
      <c r="H84" s="9"/>
      <c r="I84" s="9"/>
      <c r="J84" s="19"/>
      <c r="K84" s="19"/>
      <c r="L84" s="28" t="str">
        <f t="shared" si="2"/>
        <v/>
      </c>
      <c r="M84" s="26"/>
      <c r="N84" s="121"/>
      <c r="O84" s="122"/>
    </row>
    <row r="85" spans="1:15" ht="20.45" customHeight="1" x14ac:dyDescent="0.25">
      <c r="A85" s="44" t="s">
        <v>431</v>
      </c>
      <c r="B85" s="9"/>
      <c r="C85" s="9"/>
      <c r="D85" s="89"/>
      <c r="E85" s="9"/>
      <c r="F85" s="25"/>
      <c r="G85" s="25"/>
      <c r="H85" s="9"/>
      <c r="I85" s="9"/>
      <c r="J85" s="19"/>
      <c r="K85" s="19"/>
      <c r="L85" s="28" t="str">
        <f t="shared" si="2"/>
        <v/>
      </c>
      <c r="M85" s="26"/>
      <c r="N85" s="121"/>
      <c r="O85" s="122"/>
    </row>
    <row r="86" spans="1:15" ht="20.45" customHeight="1" x14ac:dyDescent="0.25">
      <c r="A86" s="44" t="s">
        <v>432</v>
      </c>
      <c r="B86" s="9"/>
      <c r="C86" s="9"/>
      <c r="D86" s="89"/>
      <c r="E86" s="9"/>
      <c r="F86" s="9"/>
      <c r="G86" s="9"/>
      <c r="H86" s="9"/>
      <c r="I86" s="9"/>
      <c r="J86" s="19"/>
      <c r="K86" s="19"/>
      <c r="L86" s="28" t="str">
        <f t="shared" si="2"/>
        <v/>
      </c>
      <c r="M86" s="26"/>
      <c r="N86" s="121"/>
      <c r="O86" s="122"/>
    </row>
    <row r="87" spans="1:15" ht="20.45" customHeight="1" x14ac:dyDescent="0.25">
      <c r="A87" s="44" t="s">
        <v>433</v>
      </c>
      <c r="B87" s="9"/>
      <c r="C87" s="9"/>
      <c r="D87" s="89"/>
      <c r="E87" s="9"/>
      <c r="F87" s="25"/>
      <c r="G87" s="25"/>
      <c r="H87" s="9"/>
      <c r="I87" s="9"/>
      <c r="J87" s="19"/>
      <c r="K87" s="19"/>
      <c r="L87" s="28" t="str">
        <f t="shared" si="2"/>
        <v/>
      </c>
      <c r="M87" s="26"/>
      <c r="N87" s="121"/>
      <c r="O87" s="122"/>
    </row>
    <row r="88" spans="1:15" ht="20.45" customHeight="1" x14ac:dyDescent="0.25">
      <c r="A88" s="44" t="s">
        <v>434</v>
      </c>
      <c r="B88" s="9"/>
      <c r="C88" s="9"/>
      <c r="D88" s="89"/>
      <c r="E88" s="9"/>
      <c r="F88" s="9"/>
      <c r="G88" s="9"/>
      <c r="H88" s="9"/>
      <c r="I88" s="9"/>
      <c r="J88" s="19"/>
      <c r="K88" s="19"/>
      <c r="L88" s="28" t="str">
        <f t="shared" si="2"/>
        <v/>
      </c>
      <c r="M88" s="26"/>
      <c r="N88" s="121"/>
      <c r="O88" s="122"/>
    </row>
    <row r="89" spans="1:15" ht="20.45" customHeight="1" x14ac:dyDescent="0.25">
      <c r="A89" s="44" t="s">
        <v>435</v>
      </c>
      <c r="B89" s="9"/>
      <c r="C89" s="9"/>
      <c r="D89" s="89"/>
      <c r="E89" s="9"/>
      <c r="F89" s="25"/>
      <c r="G89" s="25"/>
      <c r="H89" s="9"/>
      <c r="I89" s="9"/>
      <c r="J89" s="19"/>
      <c r="K89" s="19"/>
      <c r="L89" s="28" t="str">
        <f t="shared" si="2"/>
        <v/>
      </c>
      <c r="M89" s="26"/>
      <c r="N89" s="121"/>
      <c r="O89" s="122"/>
    </row>
    <row r="90" spans="1:15" ht="20.45" customHeight="1" x14ac:dyDescent="0.25">
      <c r="A90" s="44" t="s">
        <v>436</v>
      </c>
      <c r="B90" s="9"/>
      <c r="C90" s="9"/>
      <c r="D90" s="89"/>
      <c r="E90" s="9"/>
      <c r="F90" s="9"/>
      <c r="G90" s="9"/>
      <c r="H90" s="9"/>
      <c r="I90" s="9"/>
      <c r="J90" s="19"/>
      <c r="K90" s="19"/>
      <c r="L90" s="28" t="str">
        <f t="shared" si="2"/>
        <v/>
      </c>
      <c r="M90" s="26"/>
      <c r="N90" s="121"/>
      <c r="O90" s="122"/>
    </row>
    <row r="91" spans="1:15" ht="20.45" customHeight="1" x14ac:dyDescent="0.25">
      <c r="A91" s="44" t="s">
        <v>437</v>
      </c>
      <c r="B91" s="9"/>
      <c r="C91" s="9"/>
      <c r="D91" s="89"/>
      <c r="E91" s="9"/>
      <c r="F91" s="25"/>
      <c r="G91" s="25"/>
      <c r="H91" s="9"/>
      <c r="I91" s="9"/>
      <c r="J91" s="19"/>
      <c r="K91" s="19"/>
      <c r="L91" s="28" t="str">
        <f t="shared" si="2"/>
        <v/>
      </c>
      <c r="M91" s="26"/>
      <c r="N91" s="121"/>
      <c r="O91" s="122"/>
    </row>
    <row r="92" spans="1:15" ht="20.45" customHeight="1" x14ac:dyDescent="0.25">
      <c r="A92" s="44" t="s">
        <v>438</v>
      </c>
      <c r="B92" s="9"/>
      <c r="C92" s="9"/>
      <c r="D92" s="89"/>
      <c r="E92" s="9"/>
      <c r="F92" s="9"/>
      <c r="G92" s="9"/>
      <c r="H92" s="9"/>
      <c r="I92" s="9"/>
      <c r="J92" s="19"/>
      <c r="K92" s="19"/>
      <c r="L92" s="28" t="str">
        <f t="shared" si="2"/>
        <v/>
      </c>
      <c r="M92" s="26"/>
      <c r="N92" s="121"/>
      <c r="O92" s="122"/>
    </row>
    <row r="93" spans="1:15" ht="20.45" customHeight="1" x14ac:dyDescent="0.25">
      <c r="A93" s="44" t="s">
        <v>439</v>
      </c>
      <c r="B93" s="9"/>
      <c r="C93" s="9"/>
      <c r="D93" s="89"/>
      <c r="E93" s="9"/>
      <c r="F93" s="25"/>
      <c r="G93" s="25"/>
      <c r="H93" s="9"/>
      <c r="I93" s="9"/>
      <c r="J93" s="19"/>
      <c r="K93" s="19"/>
      <c r="L93" s="28" t="str">
        <f t="shared" si="2"/>
        <v/>
      </c>
      <c r="M93" s="26"/>
      <c r="N93" s="121"/>
      <c r="O93" s="122"/>
    </row>
    <row r="94" spans="1:15" ht="20.45" customHeight="1" x14ac:dyDescent="0.25">
      <c r="A94" s="44" t="s">
        <v>440</v>
      </c>
      <c r="B94" s="9"/>
      <c r="C94" s="9"/>
      <c r="D94" s="89"/>
      <c r="E94" s="9"/>
      <c r="F94" s="9"/>
      <c r="G94" s="9"/>
      <c r="H94" s="9"/>
      <c r="I94" s="9"/>
      <c r="J94" s="19"/>
      <c r="K94" s="19"/>
      <c r="L94" s="28" t="str">
        <f t="shared" si="2"/>
        <v/>
      </c>
      <c r="M94" s="26"/>
      <c r="N94" s="121"/>
      <c r="O94" s="122"/>
    </row>
    <row r="95" spans="1:15" ht="20.45" customHeight="1" x14ac:dyDescent="0.25">
      <c r="A95" s="44" t="s">
        <v>441</v>
      </c>
      <c r="B95" s="9"/>
      <c r="C95" s="9"/>
      <c r="D95" s="89"/>
      <c r="E95" s="9"/>
      <c r="F95" s="25"/>
      <c r="G95" s="25"/>
      <c r="H95" s="9"/>
      <c r="I95" s="9"/>
      <c r="J95" s="19"/>
      <c r="K95" s="19"/>
      <c r="L95" s="28" t="str">
        <f t="shared" si="2"/>
        <v/>
      </c>
      <c r="M95" s="26"/>
      <c r="N95" s="121"/>
      <c r="O95" s="122"/>
    </row>
    <row r="96" spans="1:15" ht="20.45" customHeight="1" x14ac:dyDescent="0.25">
      <c r="A96" s="44" t="s">
        <v>442</v>
      </c>
      <c r="B96" s="9"/>
      <c r="C96" s="9"/>
      <c r="D96" s="89"/>
      <c r="E96" s="9"/>
      <c r="F96" s="9"/>
      <c r="G96" s="9"/>
      <c r="H96" s="9"/>
      <c r="I96" s="9"/>
      <c r="J96" s="19"/>
      <c r="K96" s="19"/>
      <c r="L96" s="28" t="str">
        <f t="shared" si="2"/>
        <v/>
      </c>
      <c r="M96" s="26"/>
      <c r="N96" s="121"/>
      <c r="O96" s="122"/>
    </row>
    <row r="97" spans="1:15" ht="20.45" customHeight="1" x14ac:dyDescent="0.25">
      <c r="A97" s="44" t="s">
        <v>443</v>
      </c>
      <c r="B97" s="9"/>
      <c r="C97" s="9"/>
      <c r="D97" s="89"/>
      <c r="E97" s="9"/>
      <c r="F97" s="25"/>
      <c r="G97" s="25"/>
      <c r="H97" s="9"/>
      <c r="I97" s="9"/>
      <c r="J97" s="19"/>
      <c r="K97" s="19"/>
      <c r="L97" s="28" t="str">
        <f t="shared" si="2"/>
        <v/>
      </c>
      <c r="M97" s="26"/>
      <c r="N97" s="121"/>
      <c r="O97" s="122"/>
    </row>
    <row r="98" spans="1:15" ht="20.45" customHeight="1" x14ac:dyDescent="0.25">
      <c r="A98" s="44" t="s">
        <v>444</v>
      </c>
      <c r="B98" s="9"/>
      <c r="C98" s="9"/>
      <c r="D98" s="89"/>
      <c r="E98" s="9"/>
      <c r="F98" s="9"/>
      <c r="G98" s="9"/>
      <c r="H98" s="9"/>
      <c r="I98" s="9"/>
      <c r="J98" s="19"/>
      <c r="K98" s="19"/>
      <c r="L98" s="28" t="str">
        <f t="shared" si="2"/>
        <v/>
      </c>
      <c r="M98" s="26"/>
      <c r="N98" s="121"/>
      <c r="O98" s="122"/>
    </row>
    <row r="99" spans="1:15" ht="20.45" customHeight="1" x14ac:dyDescent="0.25">
      <c r="A99" s="44" t="s">
        <v>445</v>
      </c>
      <c r="B99" s="9"/>
      <c r="C99" s="9"/>
      <c r="D99" s="89"/>
      <c r="E99" s="9"/>
      <c r="F99" s="25"/>
      <c r="G99" s="25"/>
      <c r="H99" s="9"/>
      <c r="I99" s="9"/>
      <c r="J99" s="19"/>
      <c r="K99" s="19"/>
      <c r="L99" s="28" t="str">
        <f t="shared" si="2"/>
        <v/>
      </c>
      <c r="M99" s="26"/>
      <c r="N99" s="121"/>
      <c r="O99" s="122"/>
    </row>
    <row r="100" spans="1:15" ht="20.45" customHeight="1" x14ac:dyDescent="0.25">
      <c r="A100" s="44" t="s">
        <v>446</v>
      </c>
      <c r="B100" s="9"/>
      <c r="C100" s="9"/>
      <c r="D100" s="89"/>
      <c r="E100" s="9"/>
      <c r="F100" s="9"/>
      <c r="G100" s="9"/>
      <c r="H100" s="9"/>
      <c r="I100" s="9"/>
      <c r="J100" s="19"/>
      <c r="K100" s="19"/>
      <c r="L100" s="28" t="str">
        <f t="shared" si="2"/>
        <v/>
      </c>
      <c r="M100" s="26"/>
      <c r="N100" s="121"/>
      <c r="O100" s="122"/>
    </row>
    <row r="101" spans="1:15" ht="20.45" customHeight="1" x14ac:dyDescent="0.25">
      <c r="A101" s="44" t="s">
        <v>447</v>
      </c>
      <c r="B101" s="9"/>
      <c r="C101" s="9"/>
      <c r="D101" s="89"/>
      <c r="E101" s="9"/>
      <c r="F101" s="25"/>
      <c r="G101" s="25"/>
      <c r="H101" s="9"/>
      <c r="I101" s="9"/>
      <c r="J101" s="19"/>
      <c r="K101" s="19"/>
      <c r="L101" s="28" t="str">
        <f t="shared" si="2"/>
        <v/>
      </c>
      <c r="M101" s="26"/>
      <c r="N101" s="121"/>
      <c r="O101" s="122"/>
    </row>
    <row r="102" spans="1:15" ht="20.45" customHeight="1" x14ac:dyDescent="0.25">
      <c r="A102" s="44" t="s">
        <v>448</v>
      </c>
      <c r="B102" s="9"/>
      <c r="C102" s="9"/>
      <c r="D102" s="89"/>
      <c r="E102" s="9"/>
      <c r="F102" s="9"/>
      <c r="G102" s="9"/>
      <c r="H102" s="9"/>
      <c r="I102" s="9"/>
      <c r="J102" s="19"/>
      <c r="K102" s="19"/>
      <c r="L102" s="28" t="str">
        <f t="shared" si="2"/>
        <v/>
      </c>
      <c r="M102" s="26"/>
      <c r="N102" s="121"/>
      <c r="O102" s="122"/>
    </row>
    <row r="103" spans="1:15" ht="20.45" customHeight="1" x14ac:dyDescent="0.25">
      <c r="A103" s="44" t="s">
        <v>449</v>
      </c>
      <c r="B103" s="9"/>
      <c r="C103" s="9"/>
      <c r="D103" s="89"/>
      <c r="E103" s="9"/>
      <c r="F103" s="25"/>
      <c r="G103" s="25"/>
      <c r="H103" s="9"/>
      <c r="I103" s="9"/>
      <c r="J103" s="19"/>
      <c r="K103" s="19"/>
      <c r="L103" s="28" t="str">
        <f t="shared" si="2"/>
        <v/>
      </c>
      <c r="M103" s="26"/>
      <c r="N103" s="121"/>
      <c r="O103" s="122"/>
    </row>
    <row r="104" spans="1:15" ht="20.45" customHeight="1" x14ac:dyDescent="0.25">
      <c r="A104" s="44" t="s">
        <v>450</v>
      </c>
      <c r="B104" s="9"/>
      <c r="C104" s="9"/>
      <c r="D104" s="89"/>
      <c r="E104" s="9"/>
      <c r="F104" s="9"/>
      <c r="G104" s="9"/>
      <c r="H104" s="9"/>
      <c r="I104" s="9"/>
      <c r="J104" s="19"/>
      <c r="K104" s="19"/>
      <c r="L104" s="28" t="str">
        <f t="shared" ref="L104:L135" si="3">IF(COUNTA(J104:K104)=0,"",J104+K104)</f>
        <v/>
      </c>
      <c r="M104" s="26"/>
      <c r="N104" s="121"/>
      <c r="O104" s="122"/>
    </row>
    <row r="105" spans="1:15" ht="20.45" customHeight="1" x14ac:dyDescent="0.25">
      <c r="A105" s="44" t="s">
        <v>451</v>
      </c>
      <c r="B105" s="9"/>
      <c r="C105" s="9"/>
      <c r="D105" s="89"/>
      <c r="E105" s="9"/>
      <c r="F105" s="25"/>
      <c r="G105" s="25"/>
      <c r="H105" s="9"/>
      <c r="I105" s="9"/>
      <c r="J105" s="19"/>
      <c r="K105" s="19"/>
      <c r="L105" s="28" t="str">
        <f t="shared" si="3"/>
        <v/>
      </c>
      <c r="M105" s="26"/>
      <c r="N105" s="121"/>
      <c r="O105" s="122"/>
    </row>
    <row r="106" spans="1:15" ht="20.45" customHeight="1" x14ac:dyDescent="0.25">
      <c r="A106" s="44" t="s">
        <v>452</v>
      </c>
      <c r="B106" s="9"/>
      <c r="C106" s="9"/>
      <c r="D106" s="89"/>
      <c r="E106" s="9"/>
      <c r="F106" s="9"/>
      <c r="G106" s="9"/>
      <c r="H106" s="9"/>
      <c r="I106" s="9"/>
      <c r="J106" s="19"/>
      <c r="K106" s="19"/>
      <c r="L106" s="28" t="str">
        <f t="shared" si="3"/>
        <v/>
      </c>
      <c r="M106" s="26"/>
      <c r="N106" s="121"/>
      <c r="O106" s="122"/>
    </row>
    <row r="107" spans="1:15" ht="20.45" customHeight="1" x14ac:dyDescent="0.25">
      <c r="A107" s="44" t="s">
        <v>453</v>
      </c>
      <c r="B107" s="9"/>
      <c r="C107" s="9"/>
      <c r="D107" s="89"/>
      <c r="E107" s="9"/>
      <c r="F107" s="25"/>
      <c r="G107" s="25"/>
      <c r="H107" s="9"/>
      <c r="I107" s="9"/>
      <c r="J107" s="19"/>
      <c r="K107" s="19"/>
      <c r="L107" s="28" t="str">
        <f t="shared" si="3"/>
        <v/>
      </c>
      <c r="M107" s="26"/>
      <c r="N107" s="121"/>
      <c r="O107" s="122"/>
    </row>
    <row r="108" spans="1:15" ht="20.45" customHeight="1" x14ac:dyDescent="0.25">
      <c r="A108" s="44" t="s">
        <v>454</v>
      </c>
      <c r="B108" s="9"/>
      <c r="C108" s="9"/>
      <c r="D108" s="89"/>
      <c r="E108" s="9"/>
      <c r="F108" s="9"/>
      <c r="G108" s="9"/>
      <c r="H108" s="9"/>
      <c r="I108" s="9"/>
      <c r="J108" s="19"/>
      <c r="K108" s="19"/>
      <c r="L108" s="28" t="str">
        <f t="shared" si="3"/>
        <v/>
      </c>
      <c r="M108" s="26"/>
      <c r="N108" s="121"/>
      <c r="O108" s="122"/>
    </row>
    <row r="109" spans="1:15" ht="20.45" customHeight="1" x14ac:dyDescent="0.25">
      <c r="A109" s="44" t="s">
        <v>455</v>
      </c>
      <c r="B109" s="9"/>
      <c r="C109" s="9"/>
      <c r="D109" s="89"/>
      <c r="E109" s="9"/>
      <c r="F109" s="25"/>
      <c r="G109" s="25"/>
      <c r="H109" s="9"/>
      <c r="I109" s="9"/>
      <c r="J109" s="19"/>
      <c r="K109" s="19"/>
      <c r="L109" s="28" t="str">
        <f t="shared" si="3"/>
        <v/>
      </c>
      <c r="M109" s="26"/>
      <c r="N109" s="121"/>
      <c r="O109" s="122"/>
    </row>
    <row r="110" spans="1:15" ht="20.45" customHeight="1" x14ac:dyDescent="0.25">
      <c r="A110" s="44" t="s">
        <v>456</v>
      </c>
      <c r="B110" s="9"/>
      <c r="C110" s="9"/>
      <c r="D110" s="89"/>
      <c r="E110" s="9"/>
      <c r="F110" s="9"/>
      <c r="G110" s="9"/>
      <c r="H110" s="9"/>
      <c r="I110" s="9"/>
      <c r="J110" s="19"/>
      <c r="K110" s="19"/>
      <c r="L110" s="28" t="str">
        <f t="shared" si="3"/>
        <v/>
      </c>
      <c r="M110" s="26"/>
      <c r="N110" s="121"/>
      <c r="O110" s="122"/>
    </row>
    <row r="111" spans="1:15" ht="20.45" customHeight="1" x14ac:dyDescent="0.25">
      <c r="A111" s="44" t="s">
        <v>457</v>
      </c>
      <c r="B111" s="9"/>
      <c r="C111" s="9"/>
      <c r="D111" s="89"/>
      <c r="E111" s="9"/>
      <c r="F111" s="25"/>
      <c r="G111" s="25"/>
      <c r="H111" s="9"/>
      <c r="I111" s="9"/>
      <c r="J111" s="19"/>
      <c r="K111" s="19"/>
      <c r="L111" s="28" t="str">
        <f t="shared" si="3"/>
        <v/>
      </c>
      <c r="M111" s="26"/>
      <c r="N111" s="121"/>
      <c r="O111" s="122"/>
    </row>
    <row r="112" spans="1:15" ht="20.45" customHeight="1" x14ac:dyDescent="0.25">
      <c r="A112" s="44" t="s">
        <v>458</v>
      </c>
      <c r="B112" s="9"/>
      <c r="C112" s="9"/>
      <c r="D112" s="89"/>
      <c r="E112" s="9"/>
      <c r="F112" s="9"/>
      <c r="G112" s="9"/>
      <c r="H112" s="9"/>
      <c r="I112" s="9"/>
      <c r="J112" s="19"/>
      <c r="K112" s="19"/>
      <c r="L112" s="28" t="str">
        <f t="shared" si="3"/>
        <v/>
      </c>
      <c r="M112" s="26"/>
      <c r="N112" s="121"/>
      <c r="O112" s="122"/>
    </row>
    <row r="113" spans="1:15" ht="20.45" customHeight="1" x14ac:dyDescent="0.25">
      <c r="A113" s="44" t="s">
        <v>459</v>
      </c>
      <c r="B113" s="9"/>
      <c r="C113" s="9"/>
      <c r="D113" s="89"/>
      <c r="E113" s="9"/>
      <c r="F113" s="25"/>
      <c r="G113" s="25"/>
      <c r="H113" s="9"/>
      <c r="I113" s="9"/>
      <c r="J113" s="19"/>
      <c r="K113" s="19"/>
      <c r="L113" s="28" t="str">
        <f t="shared" si="3"/>
        <v/>
      </c>
      <c r="M113" s="26"/>
      <c r="N113" s="121"/>
      <c r="O113" s="122"/>
    </row>
    <row r="114" spans="1:15" ht="20.45" customHeight="1" x14ac:dyDescent="0.25">
      <c r="A114" s="44" t="s">
        <v>460</v>
      </c>
      <c r="B114" s="9"/>
      <c r="C114" s="9"/>
      <c r="D114" s="89"/>
      <c r="E114" s="9"/>
      <c r="F114" s="9"/>
      <c r="G114" s="9"/>
      <c r="H114" s="9"/>
      <c r="I114" s="9"/>
      <c r="J114" s="19"/>
      <c r="K114" s="19"/>
      <c r="L114" s="28" t="str">
        <f t="shared" si="3"/>
        <v/>
      </c>
      <c r="M114" s="26"/>
      <c r="N114" s="121"/>
      <c r="O114" s="122"/>
    </row>
    <row r="115" spans="1:15" ht="20.45" customHeight="1" x14ac:dyDescent="0.25">
      <c r="A115" s="44" t="s">
        <v>461</v>
      </c>
      <c r="B115" s="9"/>
      <c r="C115" s="9"/>
      <c r="D115" s="89"/>
      <c r="E115" s="9"/>
      <c r="F115" s="25"/>
      <c r="G115" s="25"/>
      <c r="H115" s="9"/>
      <c r="I115" s="9"/>
      <c r="J115" s="19"/>
      <c r="K115" s="19"/>
      <c r="L115" s="28" t="str">
        <f t="shared" si="3"/>
        <v/>
      </c>
      <c r="M115" s="26"/>
      <c r="N115" s="121"/>
      <c r="O115" s="122"/>
    </row>
    <row r="116" spans="1:15" ht="20.45" customHeight="1" x14ac:dyDescent="0.25">
      <c r="A116" s="44" t="s">
        <v>462</v>
      </c>
      <c r="B116" s="9"/>
      <c r="C116" s="9"/>
      <c r="D116" s="89"/>
      <c r="E116" s="9"/>
      <c r="F116" s="9"/>
      <c r="G116" s="9"/>
      <c r="H116" s="9"/>
      <c r="I116" s="9"/>
      <c r="J116" s="19"/>
      <c r="K116" s="19"/>
      <c r="L116" s="28" t="str">
        <f t="shared" si="3"/>
        <v/>
      </c>
      <c r="M116" s="26"/>
      <c r="N116" s="121"/>
      <c r="O116" s="122"/>
    </row>
    <row r="117" spans="1:15" ht="20.45" customHeight="1" x14ac:dyDescent="0.25">
      <c r="A117" s="44" t="s">
        <v>463</v>
      </c>
      <c r="B117" s="9"/>
      <c r="C117" s="9"/>
      <c r="D117" s="89"/>
      <c r="E117" s="9"/>
      <c r="F117" s="25"/>
      <c r="G117" s="25"/>
      <c r="H117" s="9"/>
      <c r="I117" s="9"/>
      <c r="J117" s="19"/>
      <c r="K117" s="19"/>
      <c r="L117" s="28" t="str">
        <f t="shared" si="3"/>
        <v/>
      </c>
      <c r="M117" s="26"/>
      <c r="N117" s="121"/>
      <c r="O117" s="122"/>
    </row>
    <row r="118" spans="1:15" ht="20.45" customHeight="1" x14ac:dyDescent="0.25">
      <c r="A118" s="44" t="s">
        <v>464</v>
      </c>
      <c r="B118" s="9"/>
      <c r="C118" s="9"/>
      <c r="D118" s="89"/>
      <c r="E118" s="9"/>
      <c r="F118" s="9"/>
      <c r="G118" s="9"/>
      <c r="H118" s="9"/>
      <c r="I118" s="9"/>
      <c r="J118" s="19"/>
      <c r="K118" s="19"/>
      <c r="L118" s="28" t="str">
        <f t="shared" si="3"/>
        <v/>
      </c>
      <c r="M118" s="26"/>
      <c r="N118" s="121"/>
      <c r="O118" s="122"/>
    </row>
    <row r="119" spans="1:15" ht="20.45" customHeight="1" x14ac:dyDescent="0.25">
      <c r="A119" s="44" t="s">
        <v>465</v>
      </c>
      <c r="B119" s="9"/>
      <c r="C119" s="9"/>
      <c r="D119" s="89"/>
      <c r="E119" s="9"/>
      <c r="F119" s="25"/>
      <c r="G119" s="25"/>
      <c r="H119" s="9"/>
      <c r="I119" s="9"/>
      <c r="J119" s="19"/>
      <c r="K119" s="19"/>
      <c r="L119" s="28" t="str">
        <f t="shared" si="3"/>
        <v/>
      </c>
      <c r="M119" s="26"/>
      <c r="N119" s="121"/>
      <c r="O119" s="122"/>
    </row>
    <row r="120" spans="1:15" ht="20.45" customHeight="1" x14ac:dyDescent="0.25">
      <c r="A120" s="44" t="s">
        <v>466</v>
      </c>
      <c r="B120" s="9"/>
      <c r="C120" s="9"/>
      <c r="D120" s="89"/>
      <c r="E120" s="9"/>
      <c r="F120" s="9"/>
      <c r="G120" s="9"/>
      <c r="H120" s="9"/>
      <c r="I120" s="9"/>
      <c r="J120" s="19"/>
      <c r="K120" s="19"/>
      <c r="L120" s="28" t="str">
        <f t="shared" si="3"/>
        <v/>
      </c>
      <c r="M120" s="26"/>
      <c r="N120" s="121"/>
      <c r="O120" s="122"/>
    </row>
    <row r="121" spans="1:15" ht="20.45" customHeight="1" x14ac:dyDescent="0.25">
      <c r="A121" s="44" t="s">
        <v>467</v>
      </c>
      <c r="B121" s="9"/>
      <c r="C121" s="9"/>
      <c r="D121" s="89"/>
      <c r="E121" s="9"/>
      <c r="F121" s="25"/>
      <c r="G121" s="25"/>
      <c r="H121" s="9"/>
      <c r="I121" s="9"/>
      <c r="J121" s="19"/>
      <c r="K121" s="19"/>
      <c r="L121" s="28" t="str">
        <f t="shared" si="3"/>
        <v/>
      </c>
      <c r="M121" s="26"/>
      <c r="N121" s="121"/>
      <c r="O121" s="122"/>
    </row>
    <row r="122" spans="1:15" ht="20.45" customHeight="1" x14ac:dyDescent="0.25">
      <c r="A122" s="44" t="s">
        <v>468</v>
      </c>
      <c r="B122" s="9"/>
      <c r="C122" s="9"/>
      <c r="D122" s="89"/>
      <c r="E122" s="9"/>
      <c r="F122" s="9"/>
      <c r="G122" s="9"/>
      <c r="H122" s="9"/>
      <c r="I122" s="9"/>
      <c r="J122" s="19"/>
      <c r="K122" s="19"/>
      <c r="L122" s="28" t="str">
        <f t="shared" si="3"/>
        <v/>
      </c>
      <c r="M122" s="26"/>
      <c r="N122" s="121"/>
      <c r="O122" s="122"/>
    </row>
    <row r="123" spans="1:15" ht="20.45" customHeight="1" x14ac:dyDescent="0.25">
      <c r="A123" s="44" t="s">
        <v>469</v>
      </c>
      <c r="B123" s="9"/>
      <c r="C123" s="9"/>
      <c r="D123" s="89"/>
      <c r="E123" s="9"/>
      <c r="F123" s="25"/>
      <c r="G123" s="25"/>
      <c r="H123" s="9"/>
      <c r="I123" s="9"/>
      <c r="J123" s="19"/>
      <c r="K123" s="19"/>
      <c r="L123" s="28" t="str">
        <f t="shared" si="3"/>
        <v/>
      </c>
      <c r="M123" s="26"/>
      <c r="N123" s="121"/>
      <c r="O123" s="122"/>
    </row>
    <row r="124" spans="1:15" ht="20.45" customHeight="1" x14ac:dyDescent="0.25">
      <c r="A124" s="44" t="s">
        <v>470</v>
      </c>
      <c r="B124" s="9"/>
      <c r="C124" s="9"/>
      <c r="D124" s="89"/>
      <c r="E124" s="9"/>
      <c r="F124" s="9"/>
      <c r="G124" s="9"/>
      <c r="H124" s="9"/>
      <c r="I124" s="9"/>
      <c r="J124" s="19"/>
      <c r="K124" s="19"/>
      <c r="L124" s="28" t="str">
        <f t="shared" si="3"/>
        <v/>
      </c>
      <c r="M124" s="26"/>
      <c r="N124" s="121"/>
      <c r="O124" s="122"/>
    </row>
    <row r="125" spans="1:15" ht="20.45" customHeight="1" x14ac:dyDescent="0.25">
      <c r="A125" s="44" t="s">
        <v>471</v>
      </c>
      <c r="B125" s="9"/>
      <c r="C125" s="9"/>
      <c r="D125" s="89"/>
      <c r="E125" s="9"/>
      <c r="F125" s="25"/>
      <c r="G125" s="25"/>
      <c r="H125" s="9"/>
      <c r="I125" s="9"/>
      <c r="J125" s="19"/>
      <c r="K125" s="19"/>
      <c r="L125" s="28" t="str">
        <f t="shared" si="3"/>
        <v/>
      </c>
      <c r="M125" s="26"/>
      <c r="N125" s="121"/>
      <c r="O125" s="122"/>
    </row>
    <row r="126" spans="1:15" ht="20.45" customHeight="1" x14ac:dyDescent="0.25">
      <c r="A126" s="44" t="s">
        <v>472</v>
      </c>
      <c r="B126" s="9"/>
      <c r="C126" s="9"/>
      <c r="D126" s="89"/>
      <c r="E126" s="9"/>
      <c r="F126" s="9"/>
      <c r="G126" s="9"/>
      <c r="H126" s="9"/>
      <c r="I126" s="9"/>
      <c r="J126" s="19"/>
      <c r="K126" s="19"/>
      <c r="L126" s="28" t="str">
        <f t="shared" si="3"/>
        <v/>
      </c>
      <c r="M126" s="26"/>
      <c r="N126" s="121"/>
      <c r="O126" s="122"/>
    </row>
    <row r="127" spans="1:15" ht="20.45" customHeight="1" x14ac:dyDescent="0.25">
      <c r="A127" s="44" t="s">
        <v>473</v>
      </c>
      <c r="B127" s="9"/>
      <c r="C127" s="9"/>
      <c r="D127" s="89"/>
      <c r="E127" s="9"/>
      <c r="F127" s="25"/>
      <c r="G127" s="25"/>
      <c r="H127" s="9"/>
      <c r="I127" s="9"/>
      <c r="J127" s="19"/>
      <c r="K127" s="19"/>
      <c r="L127" s="28" t="str">
        <f t="shared" si="3"/>
        <v/>
      </c>
      <c r="M127" s="26"/>
      <c r="N127" s="121"/>
      <c r="O127" s="122"/>
    </row>
    <row r="128" spans="1:15" ht="20.45" customHeight="1" x14ac:dyDescent="0.25">
      <c r="A128" s="44" t="s">
        <v>474</v>
      </c>
      <c r="B128" s="9"/>
      <c r="C128" s="9"/>
      <c r="D128" s="89"/>
      <c r="E128" s="9"/>
      <c r="F128" s="9"/>
      <c r="G128" s="9"/>
      <c r="H128" s="9"/>
      <c r="I128" s="9"/>
      <c r="J128" s="19"/>
      <c r="K128" s="19"/>
      <c r="L128" s="28" t="str">
        <f t="shared" si="3"/>
        <v/>
      </c>
      <c r="M128" s="26"/>
      <c r="N128" s="121"/>
      <c r="O128" s="122"/>
    </row>
    <row r="129" spans="1:15" ht="20.45" customHeight="1" x14ac:dyDescent="0.25">
      <c r="A129" s="44" t="s">
        <v>475</v>
      </c>
      <c r="B129" s="9"/>
      <c r="C129" s="9"/>
      <c r="D129" s="89"/>
      <c r="E129" s="9"/>
      <c r="F129" s="25"/>
      <c r="G129" s="25"/>
      <c r="H129" s="9"/>
      <c r="I129" s="9"/>
      <c r="J129" s="19"/>
      <c r="K129" s="19"/>
      <c r="L129" s="28" t="str">
        <f t="shared" si="3"/>
        <v/>
      </c>
      <c r="M129" s="26"/>
      <c r="N129" s="121"/>
      <c r="O129" s="122"/>
    </row>
    <row r="130" spans="1:15" ht="20.45" customHeight="1" x14ac:dyDescent="0.25">
      <c r="A130" s="44" t="s">
        <v>476</v>
      </c>
      <c r="B130" s="9"/>
      <c r="C130" s="9"/>
      <c r="D130" s="89"/>
      <c r="E130" s="9"/>
      <c r="F130" s="9"/>
      <c r="G130" s="9"/>
      <c r="H130" s="9"/>
      <c r="I130" s="9"/>
      <c r="J130" s="19"/>
      <c r="K130" s="19"/>
      <c r="L130" s="28" t="str">
        <f t="shared" si="3"/>
        <v/>
      </c>
      <c r="M130" s="26"/>
      <c r="N130" s="121"/>
      <c r="O130" s="122"/>
    </row>
    <row r="131" spans="1:15" ht="20.45" customHeight="1" x14ac:dyDescent="0.25">
      <c r="A131" s="44" t="s">
        <v>477</v>
      </c>
      <c r="B131" s="9"/>
      <c r="C131" s="9"/>
      <c r="D131" s="89"/>
      <c r="E131" s="9"/>
      <c r="F131" s="25"/>
      <c r="G131" s="25"/>
      <c r="H131" s="9"/>
      <c r="I131" s="9"/>
      <c r="J131" s="19"/>
      <c r="K131" s="19"/>
      <c r="L131" s="28" t="str">
        <f t="shared" si="3"/>
        <v/>
      </c>
      <c r="M131" s="26"/>
      <c r="N131" s="121"/>
      <c r="O131" s="122"/>
    </row>
    <row r="132" spans="1:15" ht="20.45" customHeight="1" x14ac:dyDescent="0.25">
      <c r="A132" s="44" t="s">
        <v>478</v>
      </c>
      <c r="B132" s="9"/>
      <c r="C132" s="9"/>
      <c r="D132" s="89"/>
      <c r="E132" s="9"/>
      <c r="F132" s="9"/>
      <c r="G132" s="9"/>
      <c r="H132" s="9"/>
      <c r="I132" s="9"/>
      <c r="J132" s="19"/>
      <c r="K132" s="19"/>
      <c r="L132" s="28" t="str">
        <f t="shared" si="3"/>
        <v/>
      </c>
      <c r="M132" s="26"/>
      <c r="N132" s="121"/>
      <c r="O132" s="122"/>
    </row>
    <row r="133" spans="1:15" ht="20.45" customHeight="1" x14ac:dyDescent="0.25">
      <c r="A133" s="44" t="s">
        <v>479</v>
      </c>
      <c r="B133" s="9"/>
      <c r="C133" s="9"/>
      <c r="D133" s="89"/>
      <c r="E133" s="9"/>
      <c r="F133" s="25"/>
      <c r="G133" s="25"/>
      <c r="H133" s="9"/>
      <c r="I133" s="9"/>
      <c r="J133" s="19"/>
      <c r="K133" s="19"/>
      <c r="L133" s="28" t="str">
        <f t="shared" si="3"/>
        <v/>
      </c>
      <c r="M133" s="26"/>
      <c r="N133" s="121"/>
      <c r="O133" s="122"/>
    </row>
    <row r="134" spans="1:15" ht="20.45" customHeight="1" x14ac:dyDescent="0.25">
      <c r="A134" s="44" t="s">
        <v>480</v>
      </c>
      <c r="B134" s="9"/>
      <c r="C134" s="9"/>
      <c r="D134" s="89"/>
      <c r="E134" s="9"/>
      <c r="F134" s="9"/>
      <c r="G134" s="9"/>
      <c r="H134" s="9"/>
      <c r="I134" s="9"/>
      <c r="J134" s="19"/>
      <c r="K134" s="19"/>
      <c r="L134" s="28" t="str">
        <f t="shared" si="3"/>
        <v/>
      </c>
      <c r="M134" s="26"/>
      <c r="N134" s="121"/>
      <c r="O134" s="122"/>
    </row>
    <row r="135" spans="1:15" ht="20.45" customHeight="1" x14ac:dyDescent="0.25">
      <c r="A135" s="44" t="s">
        <v>481</v>
      </c>
      <c r="B135" s="9"/>
      <c r="C135" s="9"/>
      <c r="D135" s="89"/>
      <c r="E135" s="9"/>
      <c r="F135" s="25"/>
      <c r="G135" s="25"/>
      <c r="H135" s="9"/>
      <c r="I135" s="9"/>
      <c r="J135" s="19"/>
      <c r="K135" s="19"/>
      <c r="L135" s="28" t="str">
        <f t="shared" si="3"/>
        <v/>
      </c>
      <c r="M135" s="26"/>
      <c r="N135" s="121"/>
      <c r="O135" s="122"/>
    </row>
    <row r="136" spans="1:15" ht="20.45" customHeight="1" x14ac:dyDescent="0.25">
      <c r="A136" s="44" t="s">
        <v>482</v>
      </c>
      <c r="B136" s="9"/>
      <c r="C136" s="9"/>
      <c r="D136" s="89"/>
      <c r="E136" s="9"/>
      <c r="F136" s="9"/>
      <c r="G136" s="9"/>
      <c r="H136" s="9"/>
      <c r="I136" s="9"/>
      <c r="J136" s="19"/>
      <c r="K136" s="19"/>
      <c r="L136" s="28" t="str">
        <f t="shared" ref="L136:L167" si="4">IF(COUNTA(J136:K136)=0,"",J136+K136)</f>
        <v/>
      </c>
      <c r="M136" s="26"/>
      <c r="N136" s="121"/>
      <c r="O136" s="122"/>
    </row>
    <row r="137" spans="1:15" ht="20.45" customHeight="1" x14ac:dyDescent="0.25">
      <c r="A137" s="44" t="s">
        <v>483</v>
      </c>
      <c r="B137" s="9"/>
      <c r="C137" s="9"/>
      <c r="D137" s="89"/>
      <c r="E137" s="9"/>
      <c r="F137" s="25"/>
      <c r="G137" s="25"/>
      <c r="H137" s="9"/>
      <c r="I137" s="9"/>
      <c r="J137" s="19"/>
      <c r="K137" s="19"/>
      <c r="L137" s="28" t="str">
        <f t="shared" si="4"/>
        <v/>
      </c>
      <c r="M137" s="26"/>
      <c r="N137" s="121"/>
      <c r="O137" s="122"/>
    </row>
    <row r="138" spans="1:15" ht="20.45" customHeight="1" x14ac:dyDescent="0.25">
      <c r="A138" s="44" t="s">
        <v>484</v>
      </c>
      <c r="B138" s="9"/>
      <c r="C138" s="9"/>
      <c r="D138" s="89"/>
      <c r="E138" s="9"/>
      <c r="F138" s="9"/>
      <c r="G138" s="9"/>
      <c r="H138" s="9"/>
      <c r="I138" s="9"/>
      <c r="J138" s="19"/>
      <c r="K138" s="19"/>
      <c r="L138" s="28" t="str">
        <f t="shared" si="4"/>
        <v/>
      </c>
      <c r="M138" s="26"/>
      <c r="N138" s="121"/>
      <c r="O138" s="122"/>
    </row>
    <row r="139" spans="1:15" ht="20.45" customHeight="1" x14ac:dyDescent="0.25">
      <c r="A139" s="44" t="s">
        <v>485</v>
      </c>
      <c r="B139" s="9"/>
      <c r="C139" s="9"/>
      <c r="D139" s="89"/>
      <c r="E139" s="9"/>
      <c r="F139" s="25"/>
      <c r="G139" s="25"/>
      <c r="H139" s="9"/>
      <c r="I139" s="9"/>
      <c r="J139" s="19"/>
      <c r="K139" s="19"/>
      <c r="L139" s="28" t="str">
        <f t="shared" si="4"/>
        <v/>
      </c>
      <c r="M139" s="26"/>
      <c r="N139" s="121"/>
      <c r="O139" s="122"/>
    </row>
    <row r="140" spans="1:15" ht="20.45" customHeight="1" x14ac:dyDescent="0.25">
      <c r="A140" s="44" t="s">
        <v>486</v>
      </c>
      <c r="B140" s="9"/>
      <c r="C140" s="9"/>
      <c r="D140" s="89"/>
      <c r="E140" s="9"/>
      <c r="F140" s="9"/>
      <c r="G140" s="9"/>
      <c r="H140" s="9"/>
      <c r="I140" s="9"/>
      <c r="J140" s="19"/>
      <c r="K140" s="19"/>
      <c r="L140" s="28" t="str">
        <f t="shared" si="4"/>
        <v/>
      </c>
      <c r="M140" s="26"/>
      <c r="N140" s="121"/>
      <c r="O140" s="122"/>
    </row>
    <row r="141" spans="1:15" ht="20.45" customHeight="1" x14ac:dyDescent="0.25">
      <c r="A141" s="44" t="s">
        <v>487</v>
      </c>
      <c r="B141" s="9"/>
      <c r="C141" s="9"/>
      <c r="D141" s="89"/>
      <c r="E141" s="9"/>
      <c r="F141" s="25"/>
      <c r="G141" s="25"/>
      <c r="H141" s="9"/>
      <c r="I141" s="9"/>
      <c r="J141" s="19"/>
      <c r="K141" s="19"/>
      <c r="L141" s="28" t="str">
        <f t="shared" si="4"/>
        <v/>
      </c>
      <c r="M141" s="26"/>
      <c r="N141" s="121"/>
      <c r="O141" s="122"/>
    </row>
    <row r="142" spans="1:15" ht="20.45" customHeight="1" x14ac:dyDescent="0.25">
      <c r="A142" s="44" t="s">
        <v>488</v>
      </c>
      <c r="B142" s="9"/>
      <c r="C142" s="9"/>
      <c r="D142" s="89"/>
      <c r="E142" s="9"/>
      <c r="F142" s="9"/>
      <c r="G142" s="9"/>
      <c r="H142" s="9"/>
      <c r="I142" s="9"/>
      <c r="J142" s="19"/>
      <c r="K142" s="19"/>
      <c r="L142" s="28" t="str">
        <f t="shared" si="4"/>
        <v/>
      </c>
      <c r="M142" s="26"/>
      <c r="N142" s="121"/>
      <c r="O142" s="122"/>
    </row>
    <row r="143" spans="1:15" ht="20.45" customHeight="1" x14ac:dyDescent="0.25">
      <c r="A143" s="44" t="s">
        <v>489</v>
      </c>
      <c r="B143" s="9"/>
      <c r="C143" s="9"/>
      <c r="D143" s="89"/>
      <c r="E143" s="9"/>
      <c r="F143" s="25"/>
      <c r="G143" s="25"/>
      <c r="H143" s="9"/>
      <c r="I143" s="9"/>
      <c r="J143" s="19"/>
      <c r="K143" s="19"/>
      <c r="L143" s="28" t="str">
        <f t="shared" si="4"/>
        <v/>
      </c>
      <c r="M143" s="26"/>
      <c r="N143" s="121"/>
      <c r="O143" s="122"/>
    </row>
    <row r="144" spans="1:15" ht="20.45" customHeight="1" x14ac:dyDescent="0.25">
      <c r="A144" s="44" t="s">
        <v>490</v>
      </c>
      <c r="B144" s="9"/>
      <c r="C144" s="9"/>
      <c r="D144" s="89"/>
      <c r="E144" s="9"/>
      <c r="F144" s="9"/>
      <c r="G144" s="9"/>
      <c r="H144" s="9"/>
      <c r="I144" s="9"/>
      <c r="J144" s="19"/>
      <c r="K144" s="19"/>
      <c r="L144" s="28" t="str">
        <f t="shared" si="4"/>
        <v/>
      </c>
      <c r="M144" s="26"/>
      <c r="N144" s="121"/>
      <c r="O144" s="122"/>
    </row>
    <row r="145" spans="1:15" ht="20.45" customHeight="1" x14ac:dyDescent="0.25">
      <c r="A145" s="44" t="s">
        <v>491</v>
      </c>
      <c r="B145" s="9"/>
      <c r="C145" s="9"/>
      <c r="D145" s="89"/>
      <c r="E145" s="9"/>
      <c r="F145" s="25"/>
      <c r="G145" s="25"/>
      <c r="H145" s="9"/>
      <c r="I145" s="9"/>
      <c r="J145" s="19"/>
      <c r="K145" s="19"/>
      <c r="L145" s="28" t="str">
        <f t="shared" si="4"/>
        <v/>
      </c>
      <c r="M145" s="26"/>
      <c r="N145" s="121"/>
      <c r="O145" s="122"/>
    </row>
    <row r="146" spans="1:15" ht="20.45" customHeight="1" x14ac:dyDescent="0.25">
      <c r="A146" s="44" t="s">
        <v>492</v>
      </c>
      <c r="B146" s="9"/>
      <c r="C146" s="9"/>
      <c r="D146" s="89"/>
      <c r="E146" s="9"/>
      <c r="F146" s="9"/>
      <c r="G146" s="9"/>
      <c r="H146" s="9"/>
      <c r="I146" s="9"/>
      <c r="J146" s="19"/>
      <c r="K146" s="19"/>
      <c r="L146" s="28" t="str">
        <f t="shared" si="4"/>
        <v/>
      </c>
      <c r="M146" s="26"/>
      <c r="N146" s="121"/>
      <c r="O146" s="122"/>
    </row>
    <row r="147" spans="1:15" ht="20.45" customHeight="1" x14ac:dyDescent="0.25">
      <c r="A147" s="44" t="s">
        <v>493</v>
      </c>
      <c r="B147" s="9"/>
      <c r="C147" s="9"/>
      <c r="D147" s="89"/>
      <c r="E147" s="9"/>
      <c r="F147" s="25"/>
      <c r="G147" s="25"/>
      <c r="H147" s="9"/>
      <c r="I147" s="9"/>
      <c r="J147" s="19"/>
      <c r="K147" s="19"/>
      <c r="L147" s="28" t="str">
        <f t="shared" si="4"/>
        <v/>
      </c>
      <c r="M147" s="26"/>
      <c r="N147" s="121"/>
      <c r="O147" s="122"/>
    </row>
    <row r="148" spans="1:15" ht="20.45" customHeight="1" x14ac:dyDescent="0.25">
      <c r="A148" s="44" t="s">
        <v>494</v>
      </c>
      <c r="B148" s="9"/>
      <c r="C148" s="9"/>
      <c r="D148" s="89"/>
      <c r="E148" s="9"/>
      <c r="F148" s="9"/>
      <c r="G148" s="9"/>
      <c r="H148" s="9"/>
      <c r="I148" s="9"/>
      <c r="J148" s="19"/>
      <c r="K148" s="19"/>
      <c r="L148" s="28" t="str">
        <f t="shared" si="4"/>
        <v/>
      </c>
      <c r="M148" s="26"/>
      <c r="N148" s="121"/>
      <c r="O148" s="122"/>
    </row>
    <row r="149" spans="1:15" ht="20.45" customHeight="1" x14ac:dyDescent="0.25">
      <c r="A149" s="44" t="s">
        <v>495</v>
      </c>
      <c r="B149" s="9"/>
      <c r="C149" s="9"/>
      <c r="D149" s="89"/>
      <c r="E149" s="9"/>
      <c r="F149" s="25"/>
      <c r="G149" s="25"/>
      <c r="H149" s="9"/>
      <c r="I149" s="9"/>
      <c r="J149" s="19"/>
      <c r="K149" s="19"/>
      <c r="L149" s="28" t="str">
        <f t="shared" si="4"/>
        <v/>
      </c>
      <c r="M149" s="26"/>
      <c r="N149" s="121"/>
      <c r="O149" s="122"/>
    </row>
    <row r="150" spans="1:15" ht="20.45" customHeight="1" x14ac:dyDescent="0.25">
      <c r="A150" s="44" t="s">
        <v>496</v>
      </c>
      <c r="B150" s="9"/>
      <c r="C150" s="9"/>
      <c r="D150" s="89"/>
      <c r="E150" s="9"/>
      <c r="F150" s="9"/>
      <c r="G150" s="9"/>
      <c r="H150" s="9"/>
      <c r="I150" s="9"/>
      <c r="J150" s="19"/>
      <c r="K150" s="19"/>
      <c r="L150" s="28" t="str">
        <f t="shared" si="4"/>
        <v/>
      </c>
      <c r="M150" s="26"/>
      <c r="N150" s="121"/>
      <c r="O150" s="122"/>
    </row>
    <row r="151" spans="1:15" ht="20.45" customHeight="1" x14ac:dyDescent="0.25">
      <c r="A151" s="44" t="s">
        <v>497</v>
      </c>
      <c r="B151" s="9"/>
      <c r="C151" s="9"/>
      <c r="D151" s="89"/>
      <c r="E151" s="9"/>
      <c r="F151" s="25"/>
      <c r="G151" s="25"/>
      <c r="H151" s="9"/>
      <c r="I151" s="9"/>
      <c r="J151" s="19"/>
      <c r="K151" s="19"/>
      <c r="L151" s="28" t="str">
        <f t="shared" si="4"/>
        <v/>
      </c>
      <c r="M151" s="26"/>
      <c r="N151" s="121"/>
      <c r="O151" s="122"/>
    </row>
    <row r="152" spans="1:15" ht="20.45" customHeight="1" x14ac:dyDescent="0.25">
      <c r="A152" s="44" t="s">
        <v>498</v>
      </c>
      <c r="B152" s="9"/>
      <c r="C152" s="9"/>
      <c r="D152" s="89"/>
      <c r="E152" s="9"/>
      <c r="F152" s="9"/>
      <c r="G152" s="9"/>
      <c r="H152" s="9"/>
      <c r="I152" s="9"/>
      <c r="J152" s="19"/>
      <c r="K152" s="19"/>
      <c r="L152" s="28" t="str">
        <f t="shared" si="4"/>
        <v/>
      </c>
      <c r="M152" s="26"/>
      <c r="N152" s="121"/>
      <c r="O152" s="122"/>
    </row>
    <row r="153" spans="1:15" ht="20.45" customHeight="1" x14ac:dyDescent="0.25">
      <c r="A153" s="44" t="s">
        <v>499</v>
      </c>
      <c r="B153" s="9"/>
      <c r="C153" s="9"/>
      <c r="D153" s="89"/>
      <c r="E153" s="9"/>
      <c r="F153" s="25"/>
      <c r="G153" s="25"/>
      <c r="H153" s="9"/>
      <c r="I153" s="9"/>
      <c r="J153" s="19"/>
      <c r="K153" s="19"/>
      <c r="L153" s="28" t="str">
        <f t="shared" si="4"/>
        <v/>
      </c>
      <c r="M153" s="26"/>
      <c r="N153" s="121"/>
      <c r="O153" s="122"/>
    </row>
    <row r="154" spans="1:15" ht="20.45" customHeight="1" x14ac:dyDescent="0.25">
      <c r="A154" s="44" t="s">
        <v>500</v>
      </c>
      <c r="B154" s="9"/>
      <c r="C154" s="9"/>
      <c r="D154" s="89"/>
      <c r="E154" s="9"/>
      <c r="F154" s="9"/>
      <c r="G154" s="9"/>
      <c r="H154" s="9"/>
      <c r="I154" s="9"/>
      <c r="J154" s="19"/>
      <c r="K154" s="19"/>
      <c r="L154" s="28" t="str">
        <f t="shared" si="4"/>
        <v/>
      </c>
      <c r="M154" s="26"/>
      <c r="N154" s="121"/>
      <c r="O154" s="122"/>
    </row>
    <row r="155" spans="1:15" ht="20.45" customHeight="1" x14ac:dyDescent="0.25">
      <c r="A155" s="44" t="s">
        <v>501</v>
      </c>
      <c r="B155" s="9"/>
      <c r="C155" s="9"/>
      <c r="D155" s="89"/>
      <c r="E155" s="9"/>
      <c r="F155" s="25"/>
      <c r="G155" s="25"/>
      <c r="H155" s="9"/>
      <c r="I155" s="9"/>
      <c r="J155" s="19"/>
      <c r="K155" s="19"/>
      <c r="L155" s="28" t="str">
        <f t="shared" si="4"/>
        <v/>
      </c>
      <c r="M155" s="26"/>
      <c r="N155" s="121"/>
      <c r="O155" s="122"/>
    </row>
    <row r="156" spans="1:15" ht="20.45" customHeight="1" x14ac:dyDescent="0.25">
      <c r="A156" s="44" t="s">
        <v>502</v>
      </c>
      <c r="B156" s="9"/>
      <c r="C156" s="9"/>
      <c r="D156" s="89"/>
      <c r="E156" s="9"/>
      <c r="F156" s="9"/>
      <c r="G156" s="9"/>
      <c r="H156" s="9"/>
      <c r="I156" s="9"/>
      <c r="J156" s="19"/>
      <c r="K156" s="19"/>
      <c r="L156" s="28" t="str">
        <f t="shared" si="4"/>
        <v/>
      </c>
      <c r="M156" s="26"/>
      <c r="N156" s="121"/>
      <c r="O156" s="122"/>
    </row>
    <row r="157" spans="1:15" ht="20.45" customHeight="1" x14ac:dyDescent="0.25">
      <c r="A157" s="44" t="s">
        <v>503</v>
      </c>
      <c r="B157" s="9"/>
      <c r="C157" s="9"/>
      <c r="D157" s="89"/>
      <c r="E157" s="9"/>
      <c r="F157" s="25"/>
      <c r="G157" s="25"/>
      <c r="H157" s="9"/>
      <c r="I157" s="9"/>
      <c r="J157" s="19"/>
      <c r="K157" s="19"/>
      <c r="L157" s="28" t="str">
        <f t="shared" si="4"/>
        <v/>
      </c>
      <c r="M157" s="26"/>
      <c r="N157" s="121"/>
      <c r="O157" s="122"/>
    </row>
    <row r="158" spans="1:15" ht="20.45" customHeight="1" x14ac:dyDescent="0.25">
      <c r="A158" s="44" t="s">
        <v>504</v>
      </c>
      <c r="B158" s="9"/>
      <c r="C158" s="9"/>
      <c r="D158" s="89"/>
      <c r="E158" s="9"/>
      <c r="F158" s="9"/>
      <c r="G158" s="9"/>
      <c r="H158" s="9"/>
      <c r="I158" s="9"/>
      <c r="J158" s="19"/>
      <c r="K158" s="19"/>
      <c r="L158" s="28" t="str">
        <f t="shared" si="4"/>
        <v/>
      </c>
      <c r="M158" s="26"/>
      <c r="N158" s="121"/>
      <c r="O158" s="122"/>
    </row>
    <row r="159" spans="1:15" ht="20.45" customHeight="1" x14ac:dyDescent="0.25">
      <c r="A159" s="44" t="s">
        <v>505</v>
      </c>
      <c r="B159" s="9"/>
      <c r="C159" s="9"/>
      <c r="D159" s="89"/>
      <c r="E159" s="9"/>
      <c r="F159" s="25"/>
      <c r="G159" s="25"/>
      <c r="H159" s="9"/>
      <c r="I159" s="9"/>
      <c r="J159" s="19"/>
      <c r="K159" s="19"/>
      <c r="L159" s="28" t="str">
        <f t="shared" si="4"/>
        <v/>
      </c>
      <c r="M159" s="26"/>
      <c r="N159" s="121"/>
      <c r="O159" s="122"/>
    </row>
    <row r="160" spans="1:15" ht="20.45" customHeight="1" x14ac:dyDescent="0.25">
      <c r="A160" s="44" t="s">
        <v>506</v>
      </c>
      <c r="B160" s="9"/>
      <c r="C160" s="9"/>
      <c r="D160" s="89"/>
      <c r="E160" s="9"/>
      <c r="F160" s="9"/>
      <c r="G160" s="9"/>
      <c r="H160" s="9"/>
      <c r="I160" s="9"/>
      <c r="J160" s="19"/>
      <c r="K160" s="19"/>
      <c r="L160" s="28" t="str">
        <f t="shared" si="4"/>
        <v/>
      </c>
      <c r="M160" s="26"/>
      <c r="N160" s="121"/>
      <c r="O160" s="122"/>
    </row>
    <row r="161" spans="1:15" ht="20.45" customHeight="1" x14ac:dyDescent="0.25">
      <c r="A161" s="44" t="s">
        <v>507</v>
      </c>
      <c r="B161" s="9"/>
      <c r="C161" s="9"/>
      <c r="D161" s="89"/>
      <c r="E161" s="9"/>
      <c r="F161" s="25"/>
      <c r="G161" s="25"/>
      <c r="H161" s="9"/>
      <c r="I161" s="9"/>
      <c r="J161" s="19"/>
      <c r="K161" s="19"/>
      <c r="L161" s="28" t="str">
        <f t="shared" si="4"/>
        <v/>
      </c>
      <c r="M161" s="26"/>
      <c r="N161" s="121"/>
      <c r="O161" s="122"/>
    </row>
    <row r="162" spans="1:15" ht="20.45" customHeight="1" x14ac:dyDescent="0.25">
      <c r="A162" s="44" t="s">
        <v>508</v>
      </c>
      <c r="B162" s="9"/>
      <c r="C162" s="9"/>
      <c r="D162" s="89"/>
      <c r="E162" s="9"/>
      <c r="F162" s="9"/>
      <c r="G162" s="9"/>
      <c r="H162" s="9"/>
      <c r="I162" s="9"/>
      <c r="J162" s="19"/>
      <c r="K162" s="19"/>
      <c r="L162" s="28" t="str">
        <f t="shared" si="4"/>
        <v/>
      </c>
      <c r="M162" s="26"/>
      <c r="N162" s="121"/>
      <c r="O162" s="122"/>
    </row>
    <row r="163" spans="1:15" ht="20.45" customHeight="1" x14ac:dyDescent="0.25">
      <c r="A163" s="44" t="s">
        <v>509</v>
      </c>
      <c r="B163" s="9"/>
      <c r="C163" s="9"/>
      <c r="D163" s="89"/>
      <c r="E163" s="9"/>
      <c r="F163" s="25"/>
      <c r="G163" s="25"/>
      <c r="H163" s="9"/>
      <c r="I163" s="9"/>
      <c r="J163" s="19"/>
      <c r="K163" s="19"/>
      <c r="L163" s="28" t="str">
        <f t="shared" si="4"/>
        <v/>
      </c>
      <c r="M163" s="26"/>
      <c r="N163" s="121"/>
      <c r="O163" s="122"/>
    </row>
    <row r="164" spans="1:15" ht="20.45" customHeight="1" x14ac:dyDescent="0.25">
      <c r="A164" s="44" t="s">
        <v>510</v>
      </c>
      <c r="B164" s="9"/>
      <c r="C164" s="9"/>
      <c r="D164" s="89"/>
      <c r="E164" s="9"/>
      <c r="F164" s="9"/>
      <c r="G164" s="9"/>
      <c r="H164" s="9"/>
      <c r="I164" s="9"/>
      <c r="J164" s="19"/>
      <c r="K164" s="19"/>
      <c r="L164" s="28" t="str">
        <f t="shared" si="4"/>
        <v/>
      </c>
      <c r="M164" s="26"/>
      <c r="N164" s="121"/>
      <c r="O164" s="122"/>
    </row>
    <row r="165" spans="1:15" ht="20.45" customHeight="1" x14ac:dyDescent="0.25">
      <c r="A165" s="44" t="s">
        <v>511</v>
      </c>
      <c r="B165" s="9"/>
      <c r="C165" s="9"/>
      <c r="D165" s="89"/>
      <c r="E165" s="9"/>
      <c r="F165" s="25"/>
      <c r="G165" s="25"/>
      <c r="H165" s="9"/>
      <c r="I165" s="9"/>
      <c r="J165" s="19"/>
      <c r="K165" s="19"/>
      <c r="L165" s="28" t="str">
        <f t="shared" si="4"/>
        <v/>
      </c>
      <c r="M165" s="26"/>
      <c r="N165" s="121"/>
      <c r="O165" s="122"/>
    </row>
    <row r="166" spans="1:15" ht="20.45" customHeight="1" x14ac:dyDescent="0.25">
      <c r="A166" s="44" t="s">
        <v>512</v>
      </c>
      <c r="B166" s="9"/>
      <c r="C166" s="9"/>
      <c r="D166" s="89"/>
      <c r="E166" s="9"/>
      <c r="F166" s="9"/>
      <c r="G166" s="9"/>
      <c r="H166" s="9"/>
      <c r="I166" s="9"/>
      <c r="J166" s="19"/>
      <c r="K166" s="19"/>
      <c r="L166" s="28" t="str">
        <f t="shared" si="4"/>
        <v/>
      </c>
      <c r="M166" s="26"/>
      <c r="N166" s="121"/>
      <c r="O166" s="122"/>
    </row>
    <row r="167" spans="1:15" ht="20.45" customHeight="1" x14ac:dyDescent="0.25">
      <c r="A167" s="44" t="s">
        <v>513</v>
      </c>
      <c r="B167" s="9"/>
      <c r="C167" s="9"/>
      <c r="D167" s="89"/>
      <c r="E167" s="9"/>
      <c r="F167" s="25"/>
      <c r="G167" s="25"/>
      <c r="H167" s="9"/>
      <c r="I167" s="9"/>
      <c r="J167" s="19"/>
      <c r="K167" s="19"/>
      <c r="L167" s="28" t="str">
        <f t="shared" si="4"/>
        <v/>
      </c>
      <c r="M167" s="26"/>
      <c r="N167" s="121"/>
      <c r="O167" s="122"/>
    </row>
    <row r="168" spans="1:15" ht="20.45" customHeight="1" x14ac:dyDescent="0.25">
      <c r="A168" s="44" t="s">
        <v>514</v>
      </c>
      <c r="B168" s="9"/>
      <c r="C168" s="9"/>
      <c r="D168" s="89"/>
      <c r="E168" s="9"/>
      <c r="F168" s="9"/>
      <c r="G168" s="9"/>
      <c r="H168" s="9"/>
      <c r="I168" s="9"/>
      <c r="J168" s="19"/>
      <c r="K168" s="19"/>
      <c r="L168" s="28" t="str">
        <f t="shared" ref="L168:L199" si="5">IF(COUNTA(J168:K168)=0,"",J168+K168)</f>
        <v/>
      </c>
      <c r="M168" s="26"/>
      <c r="N168" s="121"/>
      <c r="O168" s="122"/>
    </row>
    <row r="169" spans="1:15" ht="20.45" customHeight="1" x14ac:dyDescent="0.25">
      <c r="A169" s="44" t="s">
        <v>515</v>
      </c>
      <c r="B169" s="9"/>
      <c r="C169" s="9"/>
      <c r="D169" s="89"/>
      <c r="E169" s="9"/>
      <c r="F169" s="25"/>
      <c r="G169" s="25"/>
      <c r="H169" s="9"/>
      <c r="I169" s="9"/>
      <c r="J169" s="19"/>
      <c r="K169" s="19"/>
      <c r="L169" s="28" t="str">
        <f t="shared" si="5"/>
        <v/>
      </c>
      <c r="M169" s="26"/>
      <c r="N169" s="121"/>
      <c r="O169" s="122"/>
    </row>
    <row r="170" spans="1:15" ht="20.45" customHeight="1" x14ac:dyDescent="0.25">
      <c r="A170" s="44" t="s">
        <v>516</v>
      </c>
      <c r="B170" s="9"/>
      <c r="C170" s="9"/>
      <c r="D170" s="89"/>
      <c r="E170" s="9"/>
      <c r="F170" s="9"/>
      <c r="G170" s="9"/>
      <c r="H170" s="9"/>
      <c r="I170" s="9"/>
      <c r="J170" s="19"/>
      <c r="K170" s="19"/>
      <c r="L170" s="28" t="str">
        <f t="shared" si="5"/>
        <v/>
      </c>
      <c r="M170" s="26"/>
      <c r="N170" s="121"/>
      <c r="O170" s="122"/>
    </row>
    <row r="171" spans="1:15" ht="20.45" customHeight="1" x14ac:dyDescent="0.25">
      <c r="A171" s="44" t="s">
        <v>517</v>
      </c>
      <c r="B171" s="9"/>
      <c r="C171" s="9"/>
      <c r="D171" s="89"/>
      <c r="E171" s="9"/>
      <c r="F171" s="25"/>
      <c r="G171" s="25"/>
      <c r="H171" s="9"/>
      <c r="I171" s="9"/>
      <c r="J171" s="19"/>
      <c r="K171" s="19"/>
      <c r="L171" s="28" t="str">
        <f t="shared" si="5"/>
        <v/>
      </c>
      <c r="M171" s="26"/>
      <c r="N171" s="121"/>
      <c r="O171" s="122"/>
    </row>
    <row r="172" spans="1:15" ht="20.45" customHeight="1" x14ac:dyDescent="0.25">
      <c r="A172" s="44" t="s">
        <v>518</v>
      </c>
      <c r="B172" s="9"/>
      <c r="C172" s="9"/>
      <c r="D172" s="89"/>
      <c r="E172" s="9"/>
      <c r="F172" s="9"/>
      <c r="G172" s="9"/>
      <c r="H172" s="9"/>
      <c r="I172" s="9"/>
      <c r="J172" s="19"/>
      <c r="K172" s="19"/>
      <c r="L172" s="28" t="str">
        <f t="shared" si="5"/>
        <v/>
      </c>
      <c r="M172" s="26"/>
      <c r="N172" s="121"/>
      <c r="O172" s="122"/>
    </row>
    <row r="173" spans="1:15" ht="20.45" customHeight="1" x14ac:dyDescent="0.25">
      <c r="A173" s="44" t="s">
        <v>519</v>
      </c>
      <c r="B173" s="9"/>
      <c r="C173" s="9"/>
      <c r="D173" s="89"/>
      <c r="E173" s="9"/>
      <c r="F173" s="25"/>
      <c r="G173" s="25"/>
      <c r="H173" s="9"/>
      <c r="I173" s="9"/>
      <c r="J173" s="19"/>
      <c r="K173" s="19"/>
      <c r="L173" s="28" t="str">
        <f t="shared" si="5"/>
        <v/>
      </c>
      <c r="M173" s="26"/>
      <c r="N173" s="121"/>
      <c r="O173" s="122"/>
    </row>
    <row r="174" spans="1:15" ht="20.45" customHeight="1" x14ac:dyDescent="0.25">
      <c r="A174" s="44" t="s">
        <v>520</v>
      </c>
      <c r="B174" s="9"/>
      <c r="C174" s="9"/>
      <c r="D174" s="89"/>
      <c r="E174" s="9"/>
      <c r="F174" s="9"/>
      <c r="G174" s="9"/>
      <c r="H174" s="9"/>
      <c r="I174" s="9"/>
      <c r="J174" s="19"/>
      <c r="K174" s="19"/>
      <c r="L174" s="28" t="str">
        <f t="shared" si="5"/>
        <v/>
      </c>
      <c r="M174" s="26"/>
      <c r="N174" s="121"/>
      <c r="O174" s="122"/>
    </row>
    <row r="175" spans="1:15" ht="20.45" customHeight="1" x14ac:dyDescent="0.25">
      <c r="A175" s="44" t="s">
        <v>521</v>
      </c>
      <c r="B175" s="9"/>
      <c r="C175" s="9"/>
      <c r="D175" s="89"/>
      <c r="E175" s="9"/>
      <c r="F175" s="25"/>
      <c r="G175" s="25"/>
      <c r="H175" s="9"/>
      <c r="I175" s="9"/>
      <c r="J175" s="19"/>
      <c r="K175" s="19"/>
      <c r="L175" s="28" t="str">
        <f t="shared" si="5"/>
        <v/>
      </c>
      <c r="M175" s="26"/>
      <c r="N175" s="121"/>
      <c r="O175" s="122"/>
    </row>
    <row r="176" spans="1:15" ht="20.45" customHeight="1" x14ac:dyDescent="0.25">
      <c r="A176" s="44" t="s">
        <v>522</v>
      </c>
      <c r="B176" s="9"/>
      <c r="C176" s="9"/>
      <c r="D176" s="89"/>
      <c r="E176" s="9"/>
      <c r="F176" s="9"/>
      <c r="G176" s="9"/>
      <c r="H176" s="9"/>
      <c r="I176" s="9"/>
      <c r="J176" s="19"/>
      <c r="K176" s="19"/>
      <c r="L176" s="28" t="str">
        <f t="shared" si="5"/>
        <v/>
      </c>
      <c r="M176" s="26"/>
      <c r="N176" s="121"/>
      <c r="O176" s="122"/>
    </row>
    <row r="177" spans="1:15" ht="20.45" customHeight="1" x14ac:dyDescent="0.25">
      <c r="A177" s="44" t="s">
        <v>523</v>
      </c>
      <c r="B177" s="9"/>
      <c r="C177" s="9"/>
      <c r="D177" s="89"/>
      <c r="E177" s="9"/>
      <c r="F177" s="25"/>
      <c r="G177" s="25"/>
      <c r="H177" s="9"/>
      <c r="I177" s="9"/>
      <c r="J177" s="19"/>
      <c r="K177" s="19"/>
      <c r="L177" s="28" t="str">
        <f t="shared" si="5"/>
        <v/>
      </c>
      <c r="M177" s="26"/>
      <c r="N177" s="121"/>
      <c r="O177" s="122"/>
    </row>
    <row r="178" spans="1:15" ht="20.45" customHeight="1" x14ac:dyDescent="0.25">
      <c r="A178" s="44" t="s">
        <v>524</v>
      </c>
      <c r="B178" s="9"/>
      <c r="C178" s="9"/>
      <c r="D178" s="89"/>
      <c r="E178" s="9"/>
      <c r="F178" s="9"/>
      <c r="G178" s="9"/>
      <c r="H178" s="9"/>
      <c r="I178" s="9"/>
      <c r="J178" s="19"/>
      <c r="K178" s="19"/>
      <c r="L178" s="28" t="str">
        <f t="shared" si="5"/>
        <v/>
      </c>
      <c r="M178" s="26"/>
      <c r="N178" s="121"/>
      <c r="O178" s="122"/>
    </row>
    <row r="179" spans="1:15" ht="20.45" customHeight="1" x14ac:dyDescent="0.25">
      <c r="A179" s="44" t="s">
        <v>525</v>
      </c>
      <c r="B179" s="9"/>
      <c r="C179" s="9"/>
      <c r="D179" s="89"/>
      <c r="E179" s="9"/>
      <c r="F179" s="25"/>
      <c r="G179" s="25"/>
      <c r="H179" s="9"/>
      <c r="I179" s="9"/>
      <c r="J179" s="19"/>
      <c r="K179" s="19"/>
      <c r="L179" s="28" t="str">
        <f t="shared" si="5"/>
        <v/>
      </c>
      <c r="M179" s="26"/>
      <c r="N179" s="121"/>
      <c r="O179" s="122"/>
    </row>
    <row r="180" spans="1:15" ht="20.45" customHeight="1" x14ac:dyDescent="0.25">
      <c r="A180" s="44" t="s">
        <v>526</v>
      </c>
      <c r="B180" s="9"/>
      <c r="C180" s="9"/>
      <c r="D180" s="89"/>
      <c r="E180" s="9"/>
      <c r="F180" s="9"/>
      <c r="G180" s="9"/>
      <c r="H180" s="9"/>
      <c r="I180" s="9"/>
      <c r="J180" s="19"/>
      <c r="K180" s="19"/>
      <c r="L180" s="28" t="str">
        <f t="shared" si="5"/>
        <v/>
      </c>
      <c r="M180" s="26"/>
      <c r="N180" s="121"/>
      <c r="O180" s="122"/>
    </row>
    <row r="181" spans="1:15" ht="20.45" customHeight="1" x14ac:dyDescent="0.25">
      <c r="A181" s="44" t="s">
        <v>527</v>
      </c>
      <c r="B181" s="9"/>
      <c r="C181" s="9"/>
      <c r="D181" s="89"/>
      <c r="E181" s="9"/>
      <c r="F181" s="25"/>
      <c r="G181" s="25"/>
      <c r="H181" s="9"/>
      <c r="I181" s="9"/>
      <c r="J181" s="19"/>
      <c r="K181" s="19"/>
      <c r="L181" s="28" t="str">
        <f t="shared" si="5"/>
        <v/>
      </c>
      <c r="M181" s="26"/>
      <c r="N181" s="121"/>
      <c r="O181" s="122"/>
    </row>
    <row r="182" spans="1:15" ht="20.45" customHeight="1" x14ac:dyDescent="0.25">
      <c r="A182" s="44" t="s">
        <v>528</v>
      </c>
      <c r="B182" s="9"/>
      <c r="C182" s="9"/>
      <c r="D182" s="89"/>
      <c r="E182" s="9"/>
      <c r="F182" s="9"/>
      <c r="G182" s="9"/>
      <c r="H182" s="9"/>
      <c r="I182" s="9"/>
      <c r="J182" s="19"/>
      <c r="K182" s="19"/>
      <c r="L182" s="28" t="str">
        <f t="shared" si="5"/>
        <v/>
      </c>
      <c r="M182" s="26"/>
      <c r="N182" s="121"/>
      <c r="O182" s="122"/>
    </row>
    <row r="183" spans="1:15" ht="20.45" customHeight="1" x14ac:dyDescent="0.25">
      <c r="A183" s="44" t="s">
        <v>529</v>
      </c>
      <c r="B183" s="9"/>
      <c r="C183" s="9"/>
      <c r="D183" s="89"/>
      <c r="E183" s="9"/>
      <c r="F183" s="25"/>
      <c r="G183" s="25"/>
      <c r="H183" s="9"/>
      <c r="I183" s="9"/>
      <c r="J183" s="19"/>
      <c r="K183" s="19"/>
      <c r="L183" s="28" t="str">
        <f t="shared" si="5"/>
        <v/>
      </c>
      <c r="M183" s="26"/>
      <c r="N183" s="121"/>
      <c r="O183" s="122"/>
    </row>
    <row r="184" spans="1:15" ht="20.45" customHeight="1" x14ac:dyDescent="0.25">
      <c r="A184" s="44" t="s">
        <v>530</v>
      </c>
      <c r="B184" s="9"/>
      <c r="C184" s="9"/>
      <c r="D184" s="89"/>
      <c r="E184" s="9"/>
      <c r="F184" s="9"/>
      <c r="G184" s="9"/>
      <c r="H184" s="9"/>
      <c r="I184" s="9"/>
      <c r="J184" s="19"/>
      <c r="K184" s="19"/>
      <c r="L184" s="28" t="str">
        <f t="shared" si="5"/>
        <v/>
      </c>
      <c r="M184" s="26"/>
      <c r="N184" s="121"/>
      <c r="O184" s="122"/>
    </row>
    <row r="185" spans="1:15" ht="20.45" customHeight="1" x14ac:dyDescent="0.25">
      <c r="A185" s="44" t="s">
        <v>531</v>
      </c>
      <c r="B185" s="9"/>
      <c r="C185" s="9"/>
      <c r="D185" s="89"/>
      <c r="E185" s="9"/>
      <c r="F185" s="25"/>
      <c r="G185" s="25"/>
      <c r="H185" s="9"/>
      <c r="I185" s="9"/>
      <c r="J185" s="19"/>
      <c r="K185" s="19"/>
      <c r="L185" s="28" t="str">
        <f t="shared" si="5"/>
        <v/>
      </c>
      <c r="M185" s="26"/>
      <c r="N185" s="121"/>
      <c r="O185" s="122"/>
    </row>
    <row r="186" spans="1:15" ht="20.45" customHeight="1" x14ac:dyDescent="0.25">
      <c r="A186" s="44" t="s">
        <v>532</v>
      </c>
      <c r="B186" s="9"/>
      <c r="C186" s="9"/>
      <c r="D186" s="89"/>
      <c r="E186" s="9"/>
      <c r="F186" s="9"/>
      <c r="G186" s="9"/>
      <c r="H186" s="9"/>
      <c r="I186" s="9"/>
      <c r="J186" s="19"/>
      <c r="K186" s="19"/>
      <c r="L186" s="28" t="str">
        <f t="shared" si="5"/>
        <v/>
      </c>
      <c r="M186" s="26"/>
      <c r="N186" s="121"/>
      <c r="O186" s="122"/>
    </row>
    <row r="187" spans="1:15" ht="20.45" customHeight="1" x14ac:dyDescent="0.25">
      <c r="A187" s="44" t="s">
        <v>533</v>
      </c>
      <c r="B187" s="9"/>
      <c r="C187" s="9"/>
      <c r="D187" s="89"/>
      <c r="E187" s="9"/>
      <c r="F187" s="25"/>
      <c r="G187" s="25"/>
      <c r="H187" s="9"/>
      <c r="I187" s="9"/>
      <c r="J187" s="19"/>
      <c r="K187" s="19"/>
      <c r="L187" s="28" t="str">
        <f t="shared" si="5"/>
        <v/>
      </c>
      <c r="M187" s="26"/>
      <c r="N187" s="121"/>
      <c r="O187" s="122"/>
    </row>
    <row r="188" spans="1:15" ht="20.45" customHeight="1" x14ac:dyDescent="0.25">
      <c r="A188" s="44" t="s">
        <v>534</v>
      </c>
      <c r="B188" s="9"/>
      <c r="C188" s="9"/>
      <c r="D188" s="89"/>
      <c r="E188" s="9"/>
      <c r="F188" s="9"/>
      <c r="G188" s="9"/>
      <c r="H188" s="9"/>
      <c r="I188" s="9"/>
      <c r="J188" s="19"/>
      <c r="K188" s="19"/>
      <c r="L188" s="28" t="str">
        <f t="shared" si="5"/>
        <v/>
      </c>
      <c r="M188" s="26"/>
      <c r="N188" s="121"/>
      <c r="O188" s="122"/>
    </row>
    <row r="189" spans="1:15" ht="20.45" customHeight="1" x14ac:dyDescent="0.25">
      <c r="A189" s="44" t="s">
        <v>535</v>
      </c>
      <c r="B189" s="9"/>
      <c r="C189" s="9"/>
      <c r="D189" s="89"/>
      <c r="E189" s="9"/>
      <c r="F189" s="25"/>
      <c r="G189" s="25"/>
      <c r="H189" s="9"/>
      <c r="I189" s="9"/>
      <c r="J189" s="19"/>
      <c r="K189" s="19"/>
      <c r="L189" s="28" t="str">
        <f t="shared" si="5"/>
        <v/>
      </c>
      <c r="M189" s="26"/>
      <c r="N189" s="121"/>
      <c r="O189" s="122"/>
    </row>
    <row r="190" spans="1:15" ht="20.45" customHeight="1" x14ac:dyDescent="0.25">
      <c r="A190" s="44" t="s">
        <v>536</v>
      </c>
      <c r="B190" s="9"/>
      <c r="C190" s="9"/>
      <c r="D190" s="89"/>
      <c r="E190" s="9"/>
      <c r="F190" s="9"/>
      <c r="G190" s="9"/>
      <c r="H190" s="9"/>
      <c r="I190" s="9"/>
      <c r="J190" s="19"/>
      <c r="K190" s="19"/>
      <c r="L190" s="28" t="str">
        <f t="shared" si="5"/>
        <v/>
      </c>
      <c r="M190" s="26"/>
      <c r="N190" s="121"/>
      <c r="O190" s="122"/>
    </row>
    <row r="191" spans="1:15" ht="20.45" customHeight="1" x14ac:dyDescent="0.25">
      <c r="A191" s="44" t="s">
        <v>537</v>
      </c>
      <c r="B191" s="9"/>
      <c r="C191" s="9"/>
      <c r="D191" s="89"/>
      <c r="E191" s="9"/>
      <c r="F191" s="25"/>
      <c r="G191" s="25"/>
      <c r="H191" s="9"/>
      <c r="I191" s="9"/>
      <c r="J191" s="19"/>
      <c r="K191" s="19"/>
      <c r="L191" s="28" t="str">
        <f t="shared" si="5"/>
        <v/>
      </c>
      <c r="M191" s="26"/>
      <c r="N191" s="121"/>
      <c r="O191" s="122"/>
    </row>
    <row r="192" spans="1:15" ht="20.45" customHeight="1" x14ac:dyDescent="0.25">
      <c r="A192" s="44" t="s">
        <v>538</v>
      </c>
      <c r="B192" s="9"/>
      <c r="C192" s="9"/>
      <c r="D192" s="89"/>
      <c r="E192" s="9"/>
      <c r="F192" s="9"/>
      <c r="G192" s="9"/>
      <c r="H192" s="9"/>
      <c r="I192" s="9"/>
      <c r="J192" s="19"/>
      <c r="K192" s="19"/>
      <c r="L192" s="28" t="str">
        <f t="shared" si="5"/>
        <v/>
      </c>
      <c r="M192" s="26"/>
      <c r="N192" s="121"/>
      <c r="O192" s="122"/>
    </row>
    <row r="193" spans="1:15" ht="20.45" customHeight="1" x14ac:dyDescent="0.25">
      <c r="A193" s="44" t="s">
        <v>539</v>
      </c>
      <c r="B193" s="9"/>
      <c r="C193" s="9"/>
      <c r="D193" s="89"/>
      <c r="E193" s="9"/>
      <c r="F193" s="25"/>
      <c r="G193" s="25"/>
      <c r="H193" s="9"/>
      <c r="I193" s="9"/>
      <c r="J193" s="19"/>
      <c r="K193" s="19"/>
      <c r="L193" s="28" t="str">
        <f t="shared" si="5"/>
        <v/>
      </c>
      <c r="M193" s="26"/>
      <c r="N193" s="121"/>
      <c r="O193" s="122"/>
    </row>
    <row r="194" spans="1:15" ht="20.45" customHeight="1" x14ac:dyDescent="0.25">
      <c r="A194" s="44" t="s">
        <v>540</v>
      </c>
      <c r="B194" s="9"/>
      <c r="C194" s="9"/>
      <c r="D194" s="89"/>
      <c r="E194" s="9"/>
      <c r="F194" s="9"/>
      <c r="G194" s="9"/>
      <c r="H194" s="9"/>
      <c r="I194" s="9"/>
      <c r="J194" s="19"/>
      <c r="K194" s="19"/>
      <c r="L194" s="28" t="str">
        <f t="shared" si="5"/>
        <v/>
      </c>
      <c r="M194" s="26"/>
      <c r="N194" s="121"/>
      <c r="O194" s="122"/>
    </row>
    <row r="195" spans="1:15" ht="20.45" customHeight="1" x14ac:dyDescent="0.25">
      <c r="A195" s="44" t="s">
        <v>541</v>
      </c>
      <c r="B195" s="9"/>
      <c r="C195" s="9"/>
      <c r="D195" s="89"/>
      <c r="E195" s="9"/>
      <c r="F195" s="25"/>
      <c r="G195" s="25"/>
      <c r="H195" s="9"/>
      <c r="I195" s="9"/>
      <c r="J195" s="19"/>
      <c r="K195" s="19"/>
      <c r="L195" s="28" t="str">
        <f t="shared" si="5"/>
        <v/>
      </c>
      <c r="M195" s="26"/>
      <c r="N195" s="121"/>
      <c r="O195" s="122"/>
    </row>
    <row r="196" spans="1:15" ht="20.45" customHeight="1" x14ac:dyDescent="0.25">
      <c r="A196" s="44" t="s">
        <v>542</v>
      </c>
      <c r="B196" s="9"/>
      <c r="C196" s="9"/>
      <c r="D196" s="89"/>
      <c r="E196" s="9"/>
      <c r="F196" s="9"/>
      <c r="G196" s="9"/>
      <c r="H196" s="9"/>
      <c r="I196" s="9"/>
      <c r="J196" s="19"/>
      <c r="K196" s="19"/>
      <c r="L196" s="28" t="str">
        <f t="shared" si="5"/>
        <v/>
      </c>
      <c r="M196" s="26"/>
      <c r="N196" s="121"/>
      <c r="O196" s="122"/>
    </row>
    <row r="197" spans="1:15" ht="20.45" customHeight="1" x14ac:dyDescent="0.25">
      <c r="A197" s="44" t="s">
        <v>543</v>
      </c>
      <c r="B197" s="9"/>
      <c r="C197" s="9"/>
      <c r="D197" s="89"/>
      <c r="E197" s="9"/>
      <c r="F197" s="25"/>
      <c r="G197" s="25"/>
      <c r="H197" s="9"/>
      <c r="I197" s="9"/>
      <c r="J197" s="19"/>
      <c r="K197" s="19"/>
      <c r="L197" s="28" t="str">
        <f t="shared" si="5"/>
        <v/>
      </c>
      <c r="M197" s="26"/>
      <c r="N197" s="121"/>
      <c r="O197" s="122"/>
    </row>
    <row r="198" spans="1:15" ht="20.45" customHeight="1" x14ac:dyDescent="0.25">
      <c r="A198" s="44" t="s">
        <v>544</v>
      </c>
      <c r="B198" s="9"/>
      <c r="C198" s="9"/>
      <c r="D198" s="89"/>
      <c r="E198" s="9"/>
      <c r="F198" s="9"/>
      <c r="G198" s="9"/>
      <c r="H198" s="9"/>
      <c r="I198" s="9"/>
      <c r="J198" s="19"/>
      <c r="K198" s="19"/>
      <c r="L198" s="28" t="str">
        <f t="shared" si="5"/>
        <v/>
      </c>
      <c r="M198" s="26"/>
      <c r="N198" s="121"/>
      <c r="O198" s="122"/>
    </row>
    <row r="199" spans="1:15" ht="20.45" customHeight="1" x14ac:dyDescent="0.25">
      <c r="A199" s="44" t="s">
        <v>545</v>
      </c>
      <c r="B199" s="9"/>
      <c r="C199" s="9"/>
      <c r="D199" s="89"/>
      <c r="E199" s="9"/>
      <c r="F199" s="25"/>
      <c r="G199" s="25"/>
      <c r="H199" s="9"/>
      <c r="I199" s="9"/>
      <c r="J199" s="19"/>
      <c r="K199" s="19"/>
      <c r="L199" s="28" t="str">
        <f t="shared" si="5"/>
        <v/>
      </c>
      <c r="M199" s="26"/>
      <c r="N199" s="121"/>
      <c r="O199" s="122"/>
    </row>
    <row r="200" spans="1:15" ht="20.45" customHeight="1" x14ac:dyDescent="0.25">
      <c r="A200" s="44" t="s">
        <v>546</v>
      </c>
      <c r="B200" s="9"/>
      <c r="C200" s="9"/>
      <c r="D200" s="89"/>
      <c r="E200" s="9"/>
      <c r="F200" s="9"/>
      <c r="G200" s="9"/>
      <c r="H200" s="9"/>
      <c r="I200" s="9"/>
      <c r="J200" s="19"/>
      <c r="K200" s="19"/>
      <c r="L200" s="28" t="str">
        <f t="shared" ref="L200:L207" si="6">IF(COUNTA(J200:K200)=0,"",J200+K200)</f>
        <v/>
      </c>
      <c r="M200" s="26"/>
      <c r="N200" s="121"/>
      <c r="O200" s="122"/>
    </row>
    <row r="201" spans="1:15" ht="20.45" customHeight="1" x14ac:dyDescent="0.25">
      <c r="A201" s="44" t="s">
        <v>547</v>
      </c>
      <c r="B201" s="9"/>
      <c r="C201" s="9"/>
      <c r="D201" s="89"/>
      <c r="E201" s="9"/>
      <c r="F201" s="25"/>
      <c r="G201" s="25"/>
      <c r="H201" s="9"/>
      <c r="I201" s="9"/>
      <c r="J201" s="19"/>
      <c r="K201" s="19"/>
      <c r="L201" s="28" t="str">
        <f t="shared" si="6"/>
        <v/>
      </c>
      <c r="M201" s="26"/>
      <c r="N201" s="121"/>
      <c r="O201" s="122"/>
    </row>
    <row r="202" spans="1:15" ht="20.45" customHeight="1" x14ac:dyDescent="0.25">
      <c r="A202" s="44" t="s">
        <v>548</v>
      </c>
      <c r="B202" s="9"/>
      <c r="C202" s="9"/>
      <c r="D202" s="89"/>
      <c r="E202" s="9"/>
      <c r="F202" s="9"/>
      <c r="G202" s="9"/>
      <c r="H202" s="9"/>
      <c r="I202" s="9"/>
      <c r="J202" s="19"/>
      <c r="K202" s="19"/>
      <c r="L202" s="28" t="str">
        <f t="shared" si="6"/>
        <v/>
      </c>
      <c r="M202" s="26"/>
      <c r="N202" s="121"/>
      <c r="O202" s="122"/>
    </row>
    <row r="203" spans="1:15" ht="20.45" customHeight="1" x14ac:dyDescent="0.25">
      <c r="A203" s="44" t="s">
        <v>549</v>
      </c>
      <c r="B203" s="9"/>
      <c r="C203" s="9"/>
      <c r="D203" s="89"/>
      <c r="E203" s="9"/>
      <c r="F203" s="25"/>
      <c r="G203" s="25"/>
      <c r="H203" s="9"/>
      <c r="I203" s="9"/>
      <c r="J203" s="19"/>
      <c r="K203" s="19"/>
      <c r="L203" s="28" t="str">
        <f t="shared" si="6"/>
        <v/>
      </c>
      <c r="M203" s="26"/>
      <c r="N203" s="121"/>
      <c r="O203" s="122"/>
    </row>
    <row r="204" spans="1:15" ht="20.45" customHeight="1" x14ac:dyDescent="0.25">
      <c r="A204" s="44" t="s">
        <v>550</v>
      </c>
      <c r="B204" s="9"/>
      <c r="C204" s="9"/>
      <c r="D204" s="89"/>
      <c r="E204" s="9"/>
      <c r="F204" s="9"/>
      <c r="G204" s="9"/>
      <c r="H204" s="9"/>
      <c r="I204" s="9"/>
      <c r="J204" s="19"/>
      <c r="K204" s="19"/>
      <c r="L204" s="28" t="str">
        <f t="shared" si="6"/>
        <v/>
      </c>
      <c r="M204" s="26"/>
      <c r="N204" s="121"/>
      <c r="O204" s="122"/>
    </row>
    <row r="205" spans="1:15" ht="20.45" customHeight="1" x14ac:dyDescent="0.25">
      <c r="A205" s="44" t="s">
        <v>551</v>
      </c>
      <c r="B205" s="9"/>
      <c r="C205" s="9"/>
      <c r="D205" s="89"/>
      <c r="E205" s="9"/>
      <c r="F205" s="25"/>
      <c r="G205" s="25"/>
      <c r="H205" s="9"/>
      <c r="I205" s="9"/>
      <c r="J205" s="19"/>
      <c r="K205" s="19"/>
      <c r="L205" s="28" t="str">
        <f t="shared" si="6"/>
        <v/>
      </c>
      <c r="M205" s="26"/>
      <c r="N205" s="121"/>
      <c r="O205" s="122"/>
    </row>
    <row r="206" spans="1:15" ht="20.45" customHeight="1" x14ac:dyDescent="0.25">
      <c r="A206" s="44" t="s">
        <v>552</v>
      </c>
      <c r="B206" s="9"/>
      <c r="C206" s="9"/>
      <c r="D206" s="89"/>
      <c r="E206" s="9"/>
      <c r="F206" s="9"/>
      <c r="G206" s="9"/>
      <c r="H206" s="9"/>
      <c r="I206" s="9"/>
      <c r="J206" s="19"/>
      <c r="K206" s="19"/>
      <c r="L206" s="28" t="str">
        <f t="shared" si="6"/>
        <v/>
      </c>
      <c r="M206" s="26"/>
      <c r="N206" s="121"/>
      <c r="O206" s="122"/>
    </row>
    <row r="207" spans="1:15" ht="20.45" customHeight="1" x14ac:dyDescent="0.25">
      <c r="A207" s="44" t="s">
        <v>553</v>
      </c>
      <c r="B207" s="9"/>
      <c r="C207" s="9"/>
      <c r="D207" s="89"/>
      <c r="E207" s="9"/>
      <c r="F207" s="25"/>
      <c r="G207" s="25"/>
      <c r="H207" s="9"/>
      <c r="I207" s="9"/>
      <c r="J207" s="19"/>
      <c r="K207" s="19"/>
      <c r="L207" s="28" t="str">
        <f t="shared" si="6"/>
        <v/>
      </c>
      <c r="M207" s="26"/>
      <c r="N207" s="121"/>
      <c r="O207" s="122"/>
    </row>
    <row r="208" spans="1:15" s="20" customFormat="1" ht="20.45" customHeight="1" x14ac:dyDescent="0.25">
      <c r="L208" s="28">
        <f>SUM(L8:L207)</f>
        <v>0</v>
      </c>
    </row>
  </sheetData>
  <sheetProtection algorithmName="SHA-512" hashValue="IlQ8La5s3juaW4Tq6F9SXHTQQrNOjXxseCYgT9nzVAc2ayf0f7AMabFdMHVWFpxOKLIPAWG276mTOnzKADcQPg==" saltValue="oT21QaV49qOiHhetuXIflA==" spinCount="100000" sheet="1" formatRows="0"/>
  <mergeCells count="2">
    <mergeCell ref="A4:M4"/>
    <mergeCell ref="A2:M3"/>
  </mergeCells>
  <phoneticPr fontId="4" type="noConversion"/>
  <conditionalFormatting sqref="N8:N207">
    <cfRule type="expression" dxfId="15" priority="4">
      <formula>AND($N8&lt;&gt;"",$L8&lt;&gt;"",$N8=$L8)</formula>
    </cfRule>
  </conditionalFormatting>
  <conditionalFormatting sqref="N8:N208">
    <cfRule type="expression" dxfId="14" priority="1">
      <formula>AND($N8=0,$N8&lt;&gt;"")</formula>
    </cfRule>
    <cfRule type="expression" dxfId="13" priority="2">
      <formula>AND($N8&lt;$L8,$N8&lt;&gt;0,$N8&lt;&gt;"")</formula>
    </cfRule>
    <cfRule type="expression" dxfId="12" priority="3">
      <formula>AND($N8&gt;$L8,$N8&lt;&gt;0,$N8&lt;&gt;"")</formula>
    </cfRule>
  </conditionalFormatting>
  <dataValidations count="2">
    <dataValidation type="list" allowBlank="1" showInputMessage="1" showErrorMessage="1" sqref="I8:I207" xr:uid="{207C0FCE-849D-487A-AFEA-06178A7EECCF}">
      <formula1>"Doelstelling 1: hardware,Doelstelling 2: opleidingen,Doelstelling 3: essentiële diensten,Alle doelstellingen"</formula1>
    </dataValidation>
    <dataValidation type="list" allowBlank="1" showInputMessage="1" showErrorMessage="1" sqref="H8:H207" xr:uid="{B6B3EB58-10AF-472E-95FB-8803C4F2609F}">
      <formula1>"Ja,Nee"</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D117A0BB-EAC3-4D46-BDAF-5FCDCF69574B}">
          <x14:formula1>
            <xm:f>Identificatiegegevens!$B$14:$B$143</xm:f>
          </x14:formula1>
          <xm:sqref>G8:G207 B8:B207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ABC08-DAE5-4BB1-85E7-8AF33AAA7437}">
  <sheetPr codeName="Blad6"/>
  <dimension ref="A1:P408"/>
  <sheetViews>
    <sheetView zoomScaleNormal="100" workbookViewId="0">
      <pane xSplit="1" ySplit="7" topLeftCell="D339" activePane="bottomRight" state="frozen"/>
      <selection pane="topRight" activeCell="B1" sqref="B1"/>
      <selection pane="bottomLeft" activeCell="A8" sqref="A8"/>
      <selection pane="bottomRight" activeCell="L308" sqref="L308"/>
    </sheetView>
  </sheetViews>
  <sheetFormatPr defaultColWidth="17.140625" defaultRowHeight="15" outlineLevelRow="1" outlineLevelCol="1" x14ac:dyDescent="0.25"/>
  <cols>
    <col min="1" max="1" width="10.42578125" style="20" customWidth="1"/>
    <col min="2" max="2" width="28" customWidth="1"/>
    <col min="3" max="3" width="20" customWidth="1"/>
    <col min="4" max="4" width="22.5703125" bestFit="1" customWidth="1"/>
    <col min="6" max="6" width="41" customWidth="1"/>
    <col min="7" max="7" width="17.5703125" customWidth="1"/>
    <col min="8" max="8" width="29" customWidth="1"/>
    <col min="9" max="9" width="25.42578125" customWidth="1"/>
    <col min="11" max="11" width="57.5703125" customWidth="1"/>
    <col min="12" max="12" width="15.5703125" bestFit="1" customWidth="1"/>
    <col min="13" max="13" width="17.140625" customWidth="1"/>
    <col min="14" max="14" width="15.42578125" hidden="1" customWidth="1" outlineLevel="1"/>
    <col min="15" max="15" width="17.140625" hidden="1" customWidth="1" outlineLevel="1"/>
    <col min="16" max="16" width="17.140625" collapsed="1"/>
  </cols>
  <sheetData>
    <row r="1" spans="1:16" hidden="1" outlineLevel="1" x14ac:dyDescent="0.25"/>
    <row r="2" spans="1:16" ht="23.25" hidden="1" outlineLevel="1" x14ac:dyDescent="0.25">
      <c r="A2" s="190" t="s">
        <v>14</v>
      </c>
      <c r="B2" s="190"/>
      <c r="C2" s="190"/>
      <c r="D2" s="190"/>
      <c r="E2" s="190"/>
      <c r="F2" s="190"/>
      <c r="G2" s="190"/>
      <c r="H2" s="190"/>
      <c r="I2" s="190"/>
      <c r="J2" s="190"/>
      <c r="K2" s="190"/>
      <c r="L2" s="190"/>
      <c r="M2" s="190"/>
    </row>
    <row r="3" spans="1:16" hidden="1" outlineLevel="1" x14ac:dyDescent="0.25"/>
    <row r="4" spans="1:16" ht="96" hidden="1" customHeight="1" outlineLevel="1" x14ac:dyDescent="0.25">
      <c r="A4" s="188" t="s">
        <v>826</v>
      </c>
      <c r="B4" s="189"/>
      <c r="C4" s="189"/>
      <c r="D4" s="189"/>
      <c r="E4" s="189"/>
      <c r="F4" s="189"/>
      <c r="G4" s="189"/>
      <c r="H4" s="189"/>
      <c r="I4" s="189"/>
      <c r="J4" s="189"/>
      <c r="K4" s="189"/>
      <c r="L4" s="189"/>
      <c r="M4" s="189"/>
    </row>
    <row r="5" spans="1:16" hidden="1" outlineLevel="1" x14ac:dyDescent="0.25"/>
    <row r="6" spans="1:16" ht="17.45" hidden="1" customHeight="1" outlineLevel="1" x14ac:dyDescent="0.25">
      <c r="L6" s="165" t="str">
        <f>IF(COUNTA(B8:K307)=0,"",L308)</f>
        <v/>
      </c>
      <c r="N6" s="164" t="str">
        <f>IF(COUNTA(B8:K307,N8:N307)=0,"",SUM(Tabel4[Aanvaarde kost]))</f>
        <v/>
      </c>
    </row>
    <row r="7" spans="1:16" s="20" customFormat="1" ht="53.45" customHeight="1" collapsed="1" x14ac:dyDescent="0.25">
      <c r="A7" s="65" t="s">
        <v>123</v>
      </c>
      <c r="B7" s="64" t="s">
        <v>345</v>
      </c>
      <c r="C7" s="64" t="s">
        <v>346</v>
      </c>
      <c r="D7" s="64" t="s">
        <v>554</v>
      </c>
      <c r="E7" s="64" t="s">
        <v>126</v>
      </c>
      <c r="F7" s="64" t="s">
        <v>555</v>
      </c>
      <c r="G7" s="64" t="s">
        <v>348</v>
      </c>
      <c r="H7" s="64" t="s">
        <v>556</v>
      </c>
      <c r="I7" s="64" t="s">
        <v>128</v>
      </c>
      <c r="J7" s="64" t="s">
        <v>350</v>
      </c>
      <c r="K7" s="64" t="s">
        <v>351</v>
      </c>
      <c r="L7" s="64" t="s">
        <v>352</v>
      </c>
      <c r="M7" s="64" t="s">
        <v>353</v>
      </c>
      <c r="N7" s="64" t="s">
        <v>143</v>
      </c>
      <c r="O7" s="64" t="s">
        <v>144</v>
      </c>
      <c r="P7"/>
    </row>
    <row r="8" spans="1:16" ht="20.45" customHeight="1" x14ac:dyDescent="0.25">
      <c r="A8" s="10" t="s">
        <v>557</v>
      </c>
      <c r="B8" s="9"/>
      <c r="C8" s="79"/>
      <c r="D8" s="88"/>
      <c r="E8" s="10"/>
      <c r="F8" s="26"/>
      <c r="G8" s="26"/>
      <c r="H8" s="26"/>
      <c r="I8" s="9"/>
      <c r="J8" s="19"/>
      <c r="K8" s="21"/>
      <c r="L8" s="29" t="str">
        <f t="shared" ref="L8:L39" si="0">IF(COUNTA(J8:K8)=0,"",J8+K8)</f>
        <v/>
      </c>
      <c r="M8" s="26"/>
      <c r="N8" s="121"/>
      <c r="O8" s="123"/>
    </row>
    <row r="9" spans="1:16" ht="20.45" customHeight="1" x14ac:dyDescent="0.25">
      <c r="A9" s="10" t="s">
        <v>558</v>
      </c>
      <c r="B9" s="9"/>
      <c r="C9" s="79"/>
      <c r="D9" s="88"/>
      <c r="E9" s="10"/>
      <c r="F9" s="26"/>
      <c r="G9" s="26"/>
      <c r="H9" s="26"/>
      <c r="I9" s="9"/>
      <c r="J9" s="19"/>
      <c r="K9" s="21"/>
      <c r="L9" s="29" t="str">
        <f t="shared" si="0"/>
        <v/>
      </c>
      <c r="M9" s="26"/>
      <c r="N9" s="121"/>
      <c r="O9" s="123"/>
    </row>
    <row r="10" spans="1:16" ht="20.45" customHeight="1" x14ac:dyDescent="0.25">
      <c r="A10" s="10" t="s">
        <v>559</v>
      </c>
      <c r="B10" s="9"/>
      <c r="C10" s="79"/>
      <c r="D10" s="88"/>
      <c r="E10" s="10"/>
      <c r="F10" s="26"/>
      <c r="G10" s="26"/>
      <c r="H10" s="26"/>
      <c r="I10" s="9"/>
      <c r="J10" s="19"/>
      <c r="K10" s="21"/>
      <c r="L10" s="29" t="str">
        <f t="shared" si="0"/>
        <v/>
      </c>
      <c r="M10" s="26"/>
      <c r="N10" s="121"/>
      <c r="O10" s="123"/>
    </row>
    <row r="11" spans="1:16" ht="20.45" customHeight="1" x14ac:dyDescent="0.25">
      <c r="A11" s="10" t="s">
        <v>560</v>
      </c>
      <c r="B11" s="9"/>
      <c r="C11" s="79"/>
      <c r="D11" s="88"/>
      <c r="E11" s="10"/>
      <c r="F11" s="26"/>
      <c r="G11" s="26"/>
      <c r="H11" s="26"/>
      <c r="I11" s="9"/>
      <c r="J11" s="19"/>
      <c r="K11" s="21"/>
      <c r="L11" s="29" t="str">
        <f t="shared" si="0"/>
        <v/>
      </c>
      <c r="M11" s="26"/>
      <c r="N11" s="121"/>
      <c r="O11" s="123"/>
    </row>
    <row r="12" spans="1:16" ht="20.45" customHeight="1" x14ac:dyDescent="0.25">
      <c r="A12" s="10" t="s">
        <v>561</v>
      </c>
      <c r="B12" s="9"/>
      <c r="C12" s="79"/>
      <c r="D12" s="88"/>
      <c r="E12" s="10"/>
      <c r="F12" s="26"/>
      <c r="G12" s="26"/>
      <c r="H12" s="26"/>
      <c r="I12" s="9"/>
      <c r="J12" s="19"/>
      <c r="K12" s="21"/>
      <c r="L12" s="29" t="str">
        <f t="shared" si="0"/>
        <v/>
      </c>
      <c r="M12" s="26"/>
      <c r="N12" s="121"/>
      <c r="O12" s="123"/>
    </row>
    <row r="13" spans="1:16" ht="20.45" customHeight="1" x14ac:dyDescent="0.25">
      <c r="A13" s="10" t="s">
        <v>562</v>
      </c>
      <c r="B13" s="9"/>
      <c r="C13" s="79"/>
      <c r="D13" s="88"/>
      <c r="E13" s="10"/>
      <c r="F13" s="26"/>
      <c r="G13" s="26"/>
      <c r="H13" s="26"/>
      <c r="I13" s="9"/>
      <c r="J13" s="19"/>
      <c r="K13" s="21"/>
      <c r="L13" s="29" t="str">
        <f t="shared" si="0"/>
        <v/>
      </c>
      <c r="M13" s="26"/>
      <c r="N13" s="121"/>
      <c r="O13" s="123"/>
    </row>
    <row r="14" spans="1:16" ht="20.45" customHeight="1" x14ac:dyDescent="0.25">
      <c r="A14" s="10" t="s">
        <v>563</v>
      </c>
      <c r="B14" s="9"/>
      <c r="C14" s="79"/>
      <c r="D14" s="88"/>
      <c r="E14" s="10"/>
      <c r="F14" s="26"/>
      <c r="G14" s="26"/>
      <c r="H14" s="26"/>
      <c r="I14" s="9"/>
      <c r="J14" s="19"/>
      <c r="K14" s="21"/>
      <c r="L14" s="29" t="str">
        <f t="shared" si="0"/>
        <v/>
      </c>
      <c r="M14" s="26"/>
      <c r="N14" s="121"/>
      <c r="O14" s="123"/>
    </row>
    <row r="15" spans="1:16" ht="20.45" customHeight="1" x14ac:dyDescent="0.25">
      <c r="A15" s="10" t="s">
        <v>564</v>
      </c>
      <c r="B15" s="9"/>
      <c r="C15" s="79"/>
      <c r="D15" s="88"/>
      <c r="E15" s="10"/>
      <c r="F15" s="26"/>
      <c r="G15" s="26"/>
      <c r="H15" s="26"/>
      <c r="I15" s="9"/>
      <c r="J15" s="19"/>
      <c r="K15" s="21"/>
      <c r="L15" s="29" t="str">
        <f t="shared" si="0"/>
        <v/>
      </c>
      <c r="M15" s="26"/>
      <c r="N15" s="121"/>
      <c r="O15" s="123"/>
    </row>
    <row r="16" spans="1:16" ht="20.45" customHeight="1" x14ac:dyDescent="0.25">
      <c r="A16" s="10" t="s">
        <v>565</v>
      </c>
      <c r="B16" s="9"/>
      <c r="C16" s="79"/>
      <c r="D16" s="88"/>
      <c r="E16" s="10"/>
      <c r="F16" s="26"/>
      <c r="G16" s="26"/>
      <c r="H16" s="26"/>
      <c r="I16" s="9"/>
      <c r="J16" s="19"/>
      <c r="K16" s="21"/>
      <c r="L16" s="29" t="str">
        <f t="shared" si="0"/>
        <v/>
      </c>
      <c r="M16" s="26"/>
      <c r="N16" s="121"/>
      <c r="O16" s="123"/>
    </row>
    <row r="17" spans="1:15" ht="20.45" customHeight="1" x14ac:dyDescent="0.25">
      <c r="A17" s="10" t="s">
        <v>566</v>
      </c>
      <c r="B17" s="9"/>
      <c r="C17" s="79"/>
      <c r="D17" s="88"/>
      <c r="E17" s="10"/>
      <c r="F17" s="26"/>
      <c r="G17" s="26"/>
      <c r="H17" s="26"/>
      <c r="I17" s="9"/>
      <c r="J17" s="19"/>
      <c r="K17" s="21"/>
      <c r="L17" s="29" t="str">
        <f t="shared" si="0"/>
        <v/>
      </c>
      <c r="M17" s="26"/>
      <c r="N17" s="121"/>
      <c r="O17" s="123"/>
    </row>
    <row r="18" spans="1:15" ht="20.45" customHeight="1" x14ac:dyDescent="0.25">
      <c r="A18" s="10" t="s">
        <v>567</v>
      </c>
      <c r="B18" s="9"/>
      <c r="C18" s="79"/>
      <c r="D18" s="88"/>
      <c r="E18" s="10"/>
      <c r="F18" s="26"/>
      <c r="G18" s="26"/>
      <c r="H18" s="26"/>
      <c r="I18" s="9"/>
      <c r="J18" s="19"/>
      <c r="K18" s="21"/>
      <c r="L18" s="29" t="str">
        <f t="shared" si="0"/>
        <v/>
      </c>
      <c r="M18" s="26"/>
      <c r="N18" s="121"/>
      <c r="O18" s="123"/>
    </row>
    <row r="19" spans="1:15" ht="20.45" customHeight="1" x14ac:dyDescent="0.25">
      <c r="A19" s="10" t="s">
        <v>568</v>
      </c>
      <c r="B19" s="9"/>
      <c r="C19" s="79"/>
      <c r="D19" s="88"/>
      <c r="E19" s="10"/>
      <c r="F19" s="26"/>
      <c r="G19" s="26"/>
      <c r="H19" s="26"/>
      <c r="I19" s="9"/>
      <c r="J19" s="19"/>
      <c r="K19" s="21"/>
      <c r="L19" s="29" t="str">
        <f t="shared" si="0"/>
        <v/>
      </c>
      <c r="M19" s="26"/>
      <c r="N19" s="121"/>
      <c r="O19" s="123"/>
    </row>
    <row r="20" spans="1:15" ht="20.45" customHeight="1" x14ac:dyDescent="0.25">
      <c r="A20" s="10" t="s">
        <v>569</v>
      </c>
      <c r="B20" s="9"/>
      <c r="C20" s="79"/>
      <c r="D20" s="88"/>
      <c r="E20" s="10"/>
      <c r="F20" s="26"/>
      <c r="G20" s="26"/>
      <c r="H20" s="26"/>
      <c r="I20" s="9"/>
      <c r="J20" s="19"/>
      <c r="K20" s="21"/>
      <c r="L20" s="29" t="str">
        <f t="shared" si="0"/>
        <v/>
      </c>
      <c r="M20" s="26"/>
      <c r="N20" s="121"/>
      <c r="O20" s="123"/>
    </row>
    <row r="21" spans="1:15" ht="20.45" customHeight="1" x14ac:dyDescent="0.25">
      <c r="A21" s="10" t="s">
        <v>570</v>
      </c>
      <c r="B21" s="9"/>
      <c r="C21" s="79"/>
      <c r="D21" s="88"/>
      <c r="E21" s="10"/>
      <c r="F21" s="26"/>
      <c r="G21" s="26"/>
      <c r="H21" s="26"/>
      <c r="I21" s="9"/>
      <c r="J21" s="19"/>
      <c r="K21" s="21"/>
      <c r="L21" s="29" t="str">
        <f t="shared" si="0"/>
        <v/>
      </c>
      <c r="M21" s="26"/>
      <c r="N21" s="121"/>
      <c r="O21" s="123"/>
    </row>
    <row r="22" spans="1:15" ht="20.45" customHeight="1" x14ac:dyDescent="0.25">
      <c r="A22" s="10" t="s">
        <v>571</v>
      </c>
      <c r="B22" s="9"/>
      <c r="C22" s="79"/>
      <c r="D22" s="88"/>
      <c r="E22" s="10"/>
      <c r="F22" s="26"/>
      <c r="G22" s="26"/>
      <c r="H22" s="26"/>
      <c r="I22" s="9"/>
      <c r="J22" s="19"/>
      <c r="K22" s="21"/>
      <c r="L22" s="29" t="str">
        <f t="shared" si="0"/>
        <v/>
      </c>
      <c r="M22" s="26"/>
      <c r="N22" s="121"/>
      <c r="O22" s="123"/>
    </row>
    <row r="23" spans="1:15" ht="20.45" customHeight="1" x14ac:dyDescent="0.25">
      <c r="A23" s="10" t="s">
        <v>572</v>
      </c>
      <c r="B23" s="9"/>
      <c r="C23" s="79"/>
      <c r="D23" s="88"/>
      <c r="E23" s="10"/>
      <c r="F23" s="26"/>
      <c r="G23" s="26"/>
      <c r="H23" s="26"/>
      <c r="I23" s="9"/>
      <c r="J23" s="19"/>
      <c r="K23" s="21"/>
      <c r="L23" s="29" t="str">
        <f t="shared" si="0"/>
        <v/>
      </c>
      <c r="M23" s="26"/>
      <c r="N23" s="121"/>
      <c r="O23" s="123"/>
    </row>
    <row r="24" spans="1:15" ht="20.45" customHeight="1" x14ac:dyDescent="0.25">
      <c r="A24" s="10" t="s">
        <v>573</v>
      </c>
      <c r="B24" s="9"/>
      <c r="C24" s="79"/>
      <c r="D24" s="88"/>
      <c r="E24" s="10"/>
      <c r="F24" s="26"/>
      <c r="G24" s="26"/>
      <c r="H24" s="26"/>
      <c r="I24" s="9"/>
      <c r="J24" s="19"/>
      <c r="K24" s="21"/>
      <c r="L24" s="29" t="str">
        <f t="shared" si="0"/>
        <v/>
      </c>
      <c r="M24" s="26"/>
      <c r="N24" s="121"/>
      <c r="O24" s="123"/>
    </row>
    <row r="25" spans="1:15" ht="20.45" customHeight="1" x14ac:dyDescent="0.25">
      <c r="A25" s="10" t="s">
        <v>574</v>
      </c>
      <c r="B25" s="9"/>
      <c r="C25" s="79"/>
      <c r="D25" s="88"/>
      <c r="E25" s="10"/>
      <c r="F25" s="26"/>
      <c r="G25" s="26"/>
      <c r="H25" s="26"/>
      <c r="I25" s="9"/>
      <c r="J25" s="19"/>
      <c r="K25" s="21"/>
      <c r="L25" s="29" t="str">
        <f t="shared" si="0"/>
        <v/>
      </c>
      <c r="M25" s="26"/>
      <c r="N25" s="121"/>
      <c r="O25" s="123"/>
    </row>
    <row r="26" spans="1:15" ht="20.45" customHeight="1" x14ac:dyDescent="0.25">
      <c r="A26" s="10" t="s">
        <v>575</v>
      </c>
      <c r="B26" s="9"/>
      <c r="C26" s="79"/>
      <c r="D26" s="88"/>
      <c r="E26" s="10"/>
      <c r="F26" s="26"/>
      <c r="G26" s="26"/>
      <c r="H26" s="26"/>
      <c r="I26" s="9"/>
      <c r="J26" s="19"/>
      <c r="K26" s="21"/>
      <c r="L26" s="29" t="str">
        <f t="shared" si="0"/>
        <v/>
      </c>
      <c r="M26" s="26"/>
      <c r="N26" s="121"/>
      <c r="O26" s="123"/>
    </row>
    <row r="27" spans="1:15" ht="20.45" customHeight="1" x14ac:dyDescent="0.25">
      <c r="A27" s="10" t="s">
        <v>576</v>
      </c>
      <c r="B27" s="9"/>
      <c r="C27" s="79"/>
      <c r="D27" s="88"/>
      <c r="E27" s="10"/>
      <c r="F27" s="26"/>
      <c r="G27" s="26"/>
      <c r="H27" s="26"/>
      <c r="I27" s="9"/>
      <c r="J27" s="19"/>
      <c r="K27" s="21"/>
      <c r="L27" s="29" t="str">
        <f t="shared" si="0"/>
        <v/>
      </c>
      <c r="M27" s="26"/>
      <c r="N27" s="121"/>
      <c r="O27" s="123"/>
    </row>
    <row r="28" spans="1:15" ht="20.45" customHeight="1" x14ac:dyDescent="0.25">
      <c r="A28" s="10" t="s">
        <v>577</v>
      </c>
      <c r="B28" s="9"/>
      <c r="C28" s="79"/>
      <c r="D28" s="88"/>
      <c r="E28" s="10"/>
      <c r="F28" s="26"/>
      <c r="G28" s="26"/>
      <c r="H28" s="26"/>
      <c r="I28" s="9"/>
      <c r="J28" s="19"/>
      <c r="K28" s="21"/>
      <c r="L28" s="29" t="str">
        <f t="shared" si="0"/>
        <v/>
      </c>
      <c r="M28" s="26"/>
      <c r="N28" s="121"/>
      <c r="O28" s="123"/>
    </row>
    <row r="29" spans="1:15" ht="20.45" customHeight="1" x14ac:dyDescent="0.25">
      <c r="A29" s="10" t="s">
        <v>578</v>
      </c>
      <c r="B29" s="9"/>
      <c r="C29" s="79"/>
      <c r="D29" s="88"/>
      <c r="E29" s="10"/>
      <c r="F29" s="26"/>
      <c r="G29" s="26"/>
      <c r="H29" s="26"/>
      <c r="I29" s="9"/>
      <c r="J29" s="19"/>
      <c r="K29" s="21"/>
      <c r="L29" s="29" t="str">
        <f t="shared" si="0"/>
        <v/>
      </c>
      <c r="M29" s="26"/>
      <c r="N29" s="121"/>
      <c r="O29" s="123"/>
    </row>
    <row r="30" spans="1:15" ht="20.45" customHeight="1" x14ac:dyDescent="0.25">
      <c r="A30" s="10" t="s">
        <v>579</v>
      </c>
      <c r="B30" s="9"/>
      <c r="C30" s="79"/>
      <c r="D30" s="88"/>
      <c r="E30" s="10"/>
      <c r="F30" s="26"/>
      <c r="G30" s="26"/>
      <c r="H30" s="26"/>
      <c r="I30" s="9"/>
      <c r="J30" s="19"/>
      <c r="K30" s="21"/>
      <c r="L30" s="29" t="str">
        <f t="shared" si="0"/>
        <v/>
      </c>
      <c r="M30" s="26"/>
      <c r="N30" s="121"/>
      <c r="O30" s="123"/>
    </row>
    <row r="31" spans="1:15" ht="20.45" customHeight="1" x14ac:dyDescent="0.25">
      <c r="A31" s="10" t="s">
        <v>580</v>
      </c>
      <c r="B31" s="9"/>
      <c r="C31" s="79"/>
      <c r="D31" s="88"/>
      <c r="E31" s="10"/>
      <c r="F31" s="26"/>
      <c r="G31" s="26"/>
      <c r="H31" s="26"/>
      <c r="I31" s="9"/>
      <c r="J31" s="19"/>
      <c r="K31" s="21"/>
      <c r="L31" s="29" t="str">
        <f t="shared" si="0"/>
        <v/>
      </c>
      <c r="M31" s="26"/>
      <c r="N31" s="121"/>
      <c r="O31" s="123"/>
    </row>
    <row r="32" spans="1:15" ht="20.45" customHeight="1" x14ac:dyDescent="0.25">
      <c r="A32" s="10" t="s">
        <v>581</v>
      </c>
      <c r="B32" s="9"/>
      <c r="C32" s="79"/>
      <c r="D32" s="88"/>
      <c r="E32" s="10"/>
      <c r="F32" s="26"/>
      <c r="G32" s="26"/>
      <c r="H32" s="26"/>
      <c r="I32" s="9"/>
      <c r="J32" s="19"/>
      <c r="K32" s="21"/>
      <c r="L32" s="29" t="str">
        <f t="shared" si="0"/>
        <v/>
      </c>
      <c r="M32" s="26"/>
      <c r="N32" s="121"/>
      <c r="O32" s="123"/>
    </row>
    <row r="33" spans="1:15" ht="20.45" customHeight="1" x14ac:dyDescent="0.25">
      <c r="A33" s="10" t="s">
        <v>582</v>
      </c>
      <c r="B33" s="9"/>
      <c r="C33" s="79"/>
      <c r="D33" s="88"/>
      <c r="E33" s="10"/>
      <c r="F33" s="26"/>
      <c r="G33" s="26"/>
      <c r="H33" s="26"/>
      <c r="I33" s="9"/>
      <c r="J33" s="19"/>
      <c r="K33" s="21"/>
      <c r="L33" s="29" t="str">
        <f t="shared" si="0"/>
        <v/>
      </c>
      <c r="M33" s="26"/>
      <c r="N33" s="121"/>
      <c r="O33" s="123"/>
    </row>
    <row r="34" spans="1:15" ht="20.45" customHeight="1" x14ac:dyDescent="0.25">
      <c r="A34" s="10" t="s">
        <v>583</v>
      </c>
      <c r="B34" s="9"/>
      <c r="C34" s="79"/>
      <c r="D34" s="88"/>
      <c r="E34" s="10"/>
      <c r="F34" s="26"/>
      <c r="G34" s="26"/>
      <c r="H34" s="26"/>
      <c r="I34" s="9"/>
      <c r="J34" s="19"/>
      <c r="K34" s="21"/>
      <c r="L34" s="29" t="str">
        <f t="shared" si="0"/>
        <v/>
      </c>
      <c r="M34" s="26"/>
      <c r="N34" s="121"/>
      <c r="O34" s="123"/>
    </row>
    <row r="35" spans="1:15" ht="20.45" customHeight="1" x14ac:dyDescent="0.25">
      <c r="A35" s="10" t="s">
        <v>584</v>
      </c>
      <c r="B35" s="9"/>
      <c r="C35" s="79"/>
      <c r="D35" s="88"/>
      <c r="E35" s="10"/>
      <c r="F35" s="26"/>
      <c r="G35" s="26"/>
      <c r="H35" s="26"/>
      <c r="I35" s="9"/>
      <c r="J35" s="19"/>
      <c r="K35" s="21"/>
      <c r="L35" s="29" t="str">
        <f t="shared" si="0"/>
        <v/>
      </c>
      <c r="M35" s="26"/>
      <c r="N35" s="121"/>
      <c r="O35" s="123"/>
    </row>
    <row r="36" spans="1:15" ht="20.45" customHeight="1" x14ac:dyDescent="0.25">
      <c r="A36" s="10" t="s">
        <v>585</v>
      </c>
      <c r="B36" s="9"/>
      <c r="C36" s="79"/>
      <c r="D36" s="88"/>
      <c r="E36" s="10"/>
      <c r="F36" s="26"/>
      <c r="G36" s="26"/>
      <c r="H36" s="26"/>
      <c r="I36" s="9"/>
      <c r="J36" s="19"/>
      <c r="K36" s="21"/>
      <c r="L36" s="29" t="str">
        <f t="shared" si="0"/>
        <v/>
      </c>
      <c r="M36" s="26"/>
      <c r="N36" s="121"/>
      <c r="O36" s="123"/>
    </row>
    <row r="37" spans="1:15" ht="20.45" customHeight="1" x14ac:dyDescent="0.25">
      <c r="A37" s="10" t="s">
        <v>586</v>
      </c>
      <c r="B37" s="9"/>
      <c r="C37" s="79"/>
      <c r="D37" s="88"/>
      <c r="E37" s="10"/>
      <c r="F37" s="26"/>
      <c r="G37" s="26"/>
      <c r="H37" s="26"/>
      <c r="I37" s="9"/>
      <c r="J37" s="19"/>
      <c r="K37" s="21"/>
      <c r="L37" s="29" t="str">
        <f t="shared" si="0"/>
        <v/>
      </c>
      <c r="M37" s="26"/>
      <c r="N37" s="121"/>
      <c r="O37" s="123"/>
    </row>
    <row r="38" spans="1:15" ht="20.45" customHeight="1" x14ac:dyDescent="0.25">
      <c r="A38" s="10" t="s">
        <v>587</v>
      </c>
      <c r="B38" s="9"/>
      <c r="C38" s="79"/>
      <c r="D38" s="88"/>
      <c r="E38" s="10"/>
      <c r="F38" s="26"/>
      <c r="G38" s="26"/>
      <c r="H38" s="26"/>
      <c r="I38" s="9"/>
      <c r="J38" s="19"/>
      <c r="K38" s="21"/>
      <c r="L38" s="29" t="str">
        <f t="shared" si="0"/>
        <v/>
      </c>
      <c r="M38" s="26"/>
      <c r="N38" s="121"/>
      <c r="O38" s="123"/>
    </row>
    <row r="39" spans="1:15" ht="20.45" customHeight="1" x14ac:dyDescent="0.25">
      <c r="A39" s="10" t="s">
        <v>588</v>
      </c>
      <c r="B39" s="9"/>
      <c r="C39" s="79"/>
      <c r="D39" s="88"/>
      <c r="E39" s="10"/>
      <c r="F39" s="26"/>
      <c r="G39" s="26"/>
      <c r="H39" s="26"/>
      <c r="I39" s="9"/>
      <c r="J39" s="19"/>
      <c r="K39" s="21"/>
      <c r="L39" s="29" t="str">
        <f t="shared" si="0"/>
        <v/>
      </c>
      <c r="M39" s="26"/>
      <c r="N39" s="121"/>
      <c r="O39" s="123"/>
    </row>
    <row r="40" spans="1:15" ht="20.45" customHeight="1" x14ac:dyDescent="0.25">
      <c r="A40" s="10" t="s">
        <v>589</v>
      </c>
      <c r="B40" s="9"/>
      <c r="C40" s="79"/>
      <c r="D40" s="88"/>
      <c r="E40" s="10"/>
      <c r="F40" s="26"/>
      <c r="G40" s="26"/>
      <c r="H40" s="26"/>
      <c r="I40" s="9"/>
      <c r="J40" s="19"/>
      <c r="K40" s="21"/>
      <c r="L40" s="29" t="str">
        <f t="shared" ref="L40:L71" si="1">IF(COUNTA(J40:K40)=0,"",J40+K40)</f>
        <v/>
      </c>
      <c r="M40" s="26"/>
      <c r="N40" s="121"/>
      <c r="O40" s="123"/>
    </row>
    <row r="41" spans="1:15" ht="20.45" customHeight="1" x14ac:dyDescent="0.25">
      <c r="A41" s="10" t="s">
        <v>590</v>
      </c>
      <c r="B41" s="9"/>
      <c r="C41" s="79"/>
      <c r="D41" s="88"/>
      <c r="E41" s="10"/>
      <c r="F41" s="26"/>
      <c r="G41" s="26"/>
      <c r="H41" s="26"/>
      <c r="I41" s="9"/>
      <c r="J41" s="19"/>
      <c r="K41" s="21"/>
      <c r="L41" s="29" t="str">
        <f t="shared" si="1"/>
        <v/>
      </c>
      <c r="M41" s="26"/>
      <c r="N41" s="121"/>
      <c r="O41" s="123"/>
    </row>
    <row r="42" spans="1:15" ht="20.45" customHeight="1" x14ac:dyDescent="0.25">
      <c r="A42" s="10" t="s">
        <v>591</v>
      </c>
      <c r="B42" s="9"/>
      <c r="C42" s="79"/>
      <c r="D42" s="88"/>
      <c r="E42" s="10"/>
      <c r="F42" s="26"/>
      <c r="G42" s="26"/>
      <c r="H42" s="26"/>
      <c r="I42" s="9"/>
      <c r="J42" s="19"/>
      <c r="K42" s="21"/>
      <c r="L42" s="29" t="str">
        <f t="shared" si="1"/>
        <v/>
      </c>
      <c r="M42" s="26"/>
      <c r="N42" s="121"/>
      <c r="O42" s="123"/>
    </row>
    <row r="43" spans="1:15" ht="20.45" customHeight="1" x14ac:dyDescent="0.25">
      <c r="A43" s="10" t="s">
        <v>592</v>
      </c>
      <c r="B43" s="9"/>
      <c r="C43" s="79"/>
      <c r="D43" s="88"/>
      <c r="E43" s="10"/>
      <c r="F43" s="26"/>
      <c r="G43" s="26"/>
      <c r="H43" s="26"/>
      <c r="I43" s="9"/>
      <c r="J43" s="19"/>
      <c r="K43" s="21"/>
      <c r="L43" s="29" t="str">
        <f t="shared" si="1"/>
        <v/>
      </c>
      <c r="M43" s="26"/>
      <c r="N43" s="121"/>
      <c r="O43" s="123"/>
    </row>
    <row r="44" spans="1:15" ht="20.45" customHeight="1" x14ac:dyDescent="0.25">
      <c r="A44" s="10" t="s">
        <v>593</v>
      </c>
      <c r="B44" s="9"/>
      <c r="C44" s="79"/>
      <c r="D44" s="88"/>
      <c r="E44" s="10"/>
      <c r="F44" s="26"/>
      <c r="G44" s="26"/>
      <c r="H44" s="26"/>
      <c r="I44" s="9"/>
      <c r="J44" s="19"/>
      <c r="K44" s="21"/>
      <c r="L44" s="29" t="str">
        <f t="shared" si="1"/>
        <v/>
      </c>
      <c r="M44" s="26"/>
      <c r="N44" s="121"/>
      <c r="O44" s="123"/>
    </row>
    <row r="45" spans="1:15" ht="20.45" customHeight="1" x14ac:dyDescent="0.25">
      <c r="A45" s="10" t="s">
        <v>594</v>
      </c>
      <c r="B45" s="9"/>
      <c r="C45" s="79"/>
      <c r="D45" s="88"/>
      <c r="E45" s="10"/>
      <c r="F45" s="26"/>
      <c r="G45" s="26"/>
      <c r="H45" s="26"/>
      <c r="I45" s="9"/>
      <c r="J45" s="19"/>
      <c r="K45" s="21"/>
      <c r="L45" s="29" t="str">
        <f t="shared" si="1"/>
        <v/>
      </c>
      <c r="M45" s="26"/>
      <c r="N45" s="121"/>
      <c r="O45" s="123"/>
    </row>
    <row r="46" spans="1:15" ht="20.45" customHeight="1" x14ac:dyDescent="0.25">
      <c r="A46" s="10" t="s">
        <v>595</v>
      </c>
      <c r="B46" s="9"/>
      <c r="C46" s="79"/>
      <c r="D46" s="88"/>
      <c r="E46" s="10"/>
      <c r="F46" s="26"/>
      <c r="G46" s="26"/>
      <c r="H46" s="26"/>
      <c r="I46" s="9"/>
      <c r="J46" s="19"/>
      <c r="K46" s="21"/>
      <c r="L46" s="29" t="str">
        <f t="shared" si="1"/>
        <v/>
      </c>
      <c r="M46" s="26"/>
      <c r="N46" s="121"/>
      <c r="O46" s="123"/>
    </row>
    <row r="47" spans="1:15" ht="20.45" customHeight="1" x14ac:dyDescent="0.25">
      <c r="A47" s="10" t="s">
        <v>596</v>
      </c>
      <c r="B47" s="9"/>
      <c r="C47" s="79"/>
      <c r="D47" s="88"/>
      <c r="E47" s="10"/>
      <c r="F47" s="26"/>
      <c r="G47" s="26"/>
      <c r="H47" s="26"/>
      <c r="I47" s="9"/>
      <c r="J47" s="19"/>
      <c r="K47" s="21"/>
      <c r="L47" s="29" t="str">
        <f t="shared" si="1"/>
        <v/>
      </c>
      <c r="M47" s="26"/>
      <c r="N47" s="121"/>
      <c r="O47" s="123"/>
    </row>
    <row r="48" spans="1:15" ht="20.45" customHeight="1" x14ac:dyDescent="0.25">
      <c r="A48" s="10" t="s">
        <v>597</v>
      </c>
      <c r="B48" s="9"/>
      <c r="C48" s="79"/>
      <c r="D48" s="88"/>
      <c r="E48" s="10"/>
      <c r="F48" s="26"/>
      <c r="G48" s="26"/>
      <c r="H48" s="26"/>
      <c r="I48" s="9"/>
      <c r="J48" s="19"/>
      <c r="K48" s="21"/>
      <c r="L48" s="29" t="str">
        <f t="shared" si="1"/>
        <v/>
      </c>
      <c r="M48" s="26"/>
      <c r="N48" s="121"/>
      <c r="O48" s="123"/>
    </row>
    <row r="49" spans="1:15" ht="20.45" customHeight="1" x14ac:dyDescent="0.25">
      <c r="A49" s="10" t="s">
        <v>598</v>
      </c>
      <c r="B49" s="9"/>
      <c r="C49" s="79"/>
      <c r="D49" s="88"/>
      <c r="E49" s="10"/>
      <c r="F49" s="26"/>
      <c r="G49" s="26"/>
      <c r="H49" s="26"/>
      <c r="I49" s="9"/>
      <c r="J49" s="19"/>
      <c r="K49" s="21"/>
      <c r="L49" s="29" t="str">
        <f t="shared" si="1"/>
        <v/>
      </c>
      <c r="M49" s="26"/>
      <c r="N49" s="121"/>
      <c r="O49" s="123"/>
    </row>
    <row r="50" spans="1:15" ht="20.45" customHeight="1" x14ac:dyDescent="0.25">
      <c r="A50" s="10" t="s">
        <v>599</v>
      </c>
      <c r="B50" s="9"/>
      <c r="C50" s="79"/>
      <c r="D50" s="88"/>
      <c r="E50" s="10"/>
      <c r="F50" s="26"/>
      <c r="G50" s="26"/>
      <c r="H50" s="26"/>
      <c r="I50" s="9"/>
      <c r="J50" s="19"/>
      <c r="K50" s="21"/>
      <c r="L50" s="29" t="str">
        <f t="shared" si="1"/>
        <v/>
      </c>
      <c r="M50" s="26"/>
      <c r="N50" s="121"/>
      <c r="O50" s="123"/>
    </row>
    <row r="51" spans="1:15" ht="20.45" customHeight="1" x14ac:dyDescent="0.25">
      <c r="A51" s="10" t="s">
        <v>600</v>
      </c>
      <c r="B51" s="9"/>
      <c r="C51" s="79"/>
      <c r="D51" s="88"/>
      <c r="E51" s="10"/>
      <c r="F51" s="26"/>
      <c r="G51" s="26"/>
      <c r="H51" s="26"/>
      <c r="I51" s="9"/>
      <c r="J51" s="19"/>
      <c r="K51" s="21"/>
      <c r="L51" s="29" t="str">
        <f t="shared" si="1"/>
        <v/>
      </c>
      <c r="M51" s="26"/>
      <c r="N51" s="121"/>
      <c r="O51" s="123"/>
    </row>
    <row r="52" spans="1:15" ht="20.45" customHeight="1" x14ac:dyDescent="0.25">
      <c r="A52" s="10" t="s">
        <v>601</v>
      </c>
      <c r="B52" s="9"/>
      <c r="C52" s="79"/>
      <c r="D52" s="88"/>
      <c r="E52" s="10"/>
      <c r="F52" s="26"/>
      <c r="G52" s="26"/>
      <c r="H52" s="26"/>
      <c r="I52" s="9"/>
      <c r="J52" s="19"/>
      <c r="K52" s="21"/>
      <c r="L52" s="29" t="str">
        <f t="shared" si="1"/>
        <v/>
      </c>
      <c r="M52" s="26"/>
      <c r="N52" s="121"/>
      <c r="O52" s="123"/>
    </row>
    <row r="53" spans="1:15" ht="20.45" customHeight="1" x14ac:dyDescent="0.25">
      <c r="A53" s="10" t="s">
        <v>602</v>
      </c>
      <c r="B53" s="9"/>
      <c r="C53" s="79"/>
      <c r="D53" s="88"/>
      <c r="E53" s="10"/>
      <c r="F53" s="26"/>
      <c r="G53" s="26"/>
      <c r="H53" s="26"/>
      <c r="I53" s="9"/>
      <c r="J53" s="19"/>
      <c r="K53" s="21"/>
      <c r="L53" s="29" t="str">
        <f t="shared" si="1"/>
        <v/>
      </c>
      <c r="M53" s="26"/>
      <c r="N53" s="121"/>
      <c r="O53" s="123"/>
    </row>
    <row r="54" spans="1:15" ht="20.45" customHeight="1" x14ac:dyDescent="0.25">
      <c r="A54" s="10" t="s">
        <v>603</v>
      </c>
      <c r="B54" s="9"/>
      <c r="C54" s="79"/>
      <c r="D54" s="88"/>
      <c r="E54" s="10"/>
      <c r="F54" s="26"/>
      <c r="G54" s="26"/>
      <c r="H54" s="26"/>
      <c r="I54" s="9"/>
      <c r="J54" s="19"/>
      <c r="K54" s="21"/>
      <c r="L54" s="29" t="str">
        <f t="shared" si="1"/>
        <v/>
      </c>
      <c r="M54" s="26"/>
      <c r="N54" s="121"/>
      <c r="O54" s="123"/>
    </row>
    <row r="55" spans="1:15" ht="20.45" customHeight="1" x14ac:dyDescent="0.25">
      <c r="A55" s="10" t="s">
        <v>604</v>
      </c>
      <c r="B55" s="9"/>
      <c r="C55" s="79"/>
      <c r="D55" s="88"/>
      <c r="E55" s="10"/>
      <c r="F55" s="26"/>
      <c r="G55" s="26"/>
      <c r="H55" s="26"/>
      <c r="I55" s="9"/>
      <c r="J55" s="19"/>
      <c r="K55" s="21"/>
      <c r="L55" s="29" t="str">
        <f t="shared" si="1"/>
        <v/>
      </c>
      <c r="M55" s="26"/>
      <c r="N55" s="121"/>
      <c r="O55" s="123"/>
    </row>
    <row r="56" spans="1:15" ht="20.45" customHeight="1" x14ac:dyDescent="0.25">
      <c r="A56" s="10" t="s">
        <v>605</v>
      </c>
      <c r="B56" s="9"/>
      <c r="C56" s="79"/>
      <c r="D56" s="88"/>
      <c r="E56" s="10"/>
      <c r="F56" s="26"/>
      <c r="G56" s="26"/>
      <c r="H56" s="26"/>
      <c r="I56" s="9"/>
      <c r="J56" s="19"/>
      <c r="K56" s="21"/>
      <c r="L56" s="29" t="str">
        <f t="shared" si="1"/>
        <v/>
      </c>
      <c r="M56" s="26"/>
      <c r="N56" s="121"/>
      <c r="O56" s="123"/>
    </row>
    <row r="57" spans="1:15" ht="20.45" customHeight="1" x14ac:dyDescent="0.25">
      <c r="A57" s="10" t="s">
        <v>606</v>
      </c>
      <c r="B57" s="9"/>
      <c r="C57" s="79"/>
      <c r="D57" s="88"/>
      <c r="E57" s="10"/>
      <c r="F57" s="26"/>
      <c r="G57" s="26"/>
      <c r="H57" s="26"/>
      <c r="I57" s="9"/>
      <c r="J57" s="19"/>
      <c r="K57" s="21"/>
      <c r="L57" s="29" t="str">
        <f t="shared" si="1"/>
        <v/>
      </c>
      <c r="M57" s="26"/>
      <c r="N57" s="121"/>
      <c r="O57" s="123"/>
    </row>
    <row r="58" spans="1:15" ht="20.45" customHeight="1" x14ac:dyDescent="0.25">
      <c r="A58" s="10" t="s">
        <v>607</v>
      </c>
      <c r="B58" s="9"/>
      <c r="C58" s="79"/>
      <c r="D58" s="88"/>
      <c r="E58" s="10"/>
      <c r="F58" s="26"/>
      <c r="G58" s="26"/>
      <c r="H58" s="26"/>
      <c r="I58" s="9"/>
      <c r="J58" s="19"/>
      <c r="K58" s="21"/>
      <c r="L58" s="29" t="str">
        <f t="shared" si="1"/>
        <v/>
      </c>
      <c r="M58" s="26"/>
      <c r="N58" s="121"/>
      <c r="O58" s="123"/>
    </row>
    <row r="59" spans="1:15" ht="20.45" customHeight="1" x14ac:dyDescent="0.25">
      <c r="A59" s="10" t="s">
        <v>608</v>
      </c>
      <c r="B59" s="9"/>
      <c r="C59" s="79"/>
      <c r="D59" s="88"/>
      <c r="E59" s="10"/>
      <c r="F59" s="26"/>
      <c r="G59" s="26"/>
      <c r="H59" s="26"/>
      <c r="I59" s="9"/>
      <c r="J59" s="19"/>
      <c r="K59" s="21"/>
      <c r="L59" s="29" t="str">
        <f t="shared" si="1"/>
        <v/>
      </c>
      <c r="M59" s="26"/>
      <c r="N59" s="121"/>
      <c r="O59" s="123"/>
    </row>
    <row r="60" spans="1:15" ht="20.45" customHeight="1" x14ac:dyDescent="0.25">
      <c r="A60" s="10" t="s">
        <v>609</v>
      </c>
      <c r="B60" s="9"/>
      <c r="C60" s="79"/>
      <c r="D60" s="88"/>
      <c r="E60" s="10"/>
      <c r="F60" s="26"/>
      <c r="G60" s="26"/>
      <c r="H60" s="26"/>
      <c r="I60" s="9"/>
      <c r="J60" s="19"/>
      <c r="K60" s="21"/>
      <c r="L60" s="29" t="str">
        <f t="shared" si="1"/>
        <v/>
      </c>
      <c r="M60" s="26"/>
      <c r="N60" s="121"/>
      <c r="O60" s="123"/>
    </row>
    <row r="61" spans="1:15" ht="20.45" customHeight="1" x14ac:dyDescent="0.25">
      <c r="A61" s="10" t="s">
        <v>610</v>
      </c>
      <c r="B61" s="9"/>
      <c r="C61" s="79"/>
      <c r="D61" s="88"/>
      <c r="E61" s="10"/>
      <c r="F61" s="26"/>
      <c r="G61" s="26"/>
      <c r="H61" s="26"/>
      <c r="I61" s="9"/>
      <c r="J61" s="19"/>
      <c r="K61" s="21"/>
      <c r="L61" s="29" t="str">
        <f t="shared" si="1"/>
        <v/>
      </c>
      <c r="M61" s="26"/>
      <c r="N61" s="121"/>
      <c r="O61" s="123"/>
    </row>
    <row r="62" spans="1:15" ht="20.45" customHeight="1" x14ac:dyDescent="0.25">
      <c r="A62" s="10" t="s">
        <v>611</v>
      </c>
      <c r="B62" s="9"/>
      <c r="C62" s="79"/>
      <c r="D62" s="88"/>
      <c r="E62" s="10"/>
      <c r="F62" s="26"/>
      <c r="G62" s="26"/>
      <c r="H62" s="26"/>
      <c r="I62" s="9"/>
      <c r="J62" s="19"/>
      <c r="K62" s="21"/>
      <c r="L62" s="29" t="str">
        <f t="shared" si="1"/>
        <v/>
      </c>
      <c r="M62" s="26"/>
      <c r="N62" s="121"/>
      <c r="O62" s="123"/>
    </row>
    <row r="63" spans="1:15" ht="20.45" customHeight="1" x14ac:dyDescent="0.25">
      <c r="A63" s="10" t="s">
        <v>612</v>
      </c>
      <c r="B63" s="9"/>
      <c r="C63" s="79"/>
      <c r="D63" s="88"/>
      <c r="E63" s="10"/>
      <c r="F63" s="26"/>
      <c r="G63" s="26"/>
      <c r="H63" s="26"/>
      <c r="I63" s="9"/>
      <c r="J63" s="19"/>
      <c r="K63" s="21"/>
      <c r="L63" s="29" t="str">
        <f t="shared" si="1"/>
        <v/>
      </c>
      <c r="M63" s="26"/>
      <c r="N63" s="121"/>
      <c r="O63" s="123"/>
    </row>
    <row r="64" spans="1:15" ht="20.45" customHeight="1" x14ac:dyDescent="0.25">
      <c r="A64" s="10" t="s">
        <v>613</v>
      </c>
      <c r="B64" s="9"/>
      <c r="C64" s="79"/>
      <c r="D64" s="88"/>
      <c r="E64" s="10"/>
      <c r="F64" s="26"/>
      <c r="G64" s="26"/>
      <c r="H64" s="26"/>
      <c r="I64" s="9"/>
      <c r="J64" s="19"/>
      <c r="K64" s="21"/>
      <c r="L64" s="29" t="str">
        <f t="shared" si="1"/>
        <v/>
      </c>
      <c r="M64" s="26"/>
      <c r="N64" s="121"/>
      <c r="O64" s="123"/>
    </row>
    <row r="65" spans="1:15" ht="20.45" customHeight="1" x14ac:dyDescent="0.25">
      <c r="A65" s="10" t="s">
        <v>614</v>
      </c>
      <c r="B65" s="9"/>
      <c r="C65" s="79"/>
      <c r="D65" s="88"/>
      <c r="E65" s="10"/>
      <c r="F65" s="26"/>
      <c r="G65" s="26"/>
      <c r="H65" s="26"/>
      <c r="I65" s="9"/>
      <c r="J65" s="19"/>
      <c r="K65" s="21"/>
      <c r="L65" s="29" t="str">
        <f t="shared" si="1"/>
        <v/>
      </c>
      <c r="M65" s="26"/>
      <c r="N65" s="121"/>
      <c r="O65" s="123"/>
    </row>
    <row r="66" spans="1:15" ht="20.45" customHeight="1" x14ac:dyDescent="0.25">
      <c r="A66" s="10" t="s">
        <v>615</v>
      </c>
      <c r="B66" s="9"/>
      <c r="C66" s="79"/>
      <c r="D66" s="88"/>
      <c r="E66" s="10"/>
      <c r="F66" s="26"/>
      <c r="G66" s="26"/>
      <c r="H66" s="26"/>
      <c r="I66" s="9"/>
      <c r="J66" s="19"/>
      <c r="K66" s="21"/>
      <c r="L66" s="29" t="str">
        <f t="shared" si="1"/>
        <v/>
      </c>
      <c r="M66" s="26"/>
      <c r="N66" s="121"/>
      <c r="O66" s="123"/>
    </row>
    <row r="67" spans="1:15" ht="20.45" customHeight="1" x14ac:dyDescent="0.25">
      <c r="A67" s="10" t="s">
        <v>616</v>
      </c>
      <c r="B67" s="9"/>
      <c r="C67" s="79"/>
      <c r="D67" s="88"/>
      <c r="E67" s="10"/>
      <c r="F67" s="26"/>
      <c r="G67" s="26"/>
      <c r="H67" s="26"/>
      <c r="I67" s="9"/>
      <c r="J67" s="19"/>
      <c r="K67" s="21"/>
      <c r="L67" s="29" t="str">
        <f t="shared" si="1"/>
        <v/>
      </c>
      <c r="M67" s="26"/>
      <c r="N67" s="121"/>
      <c r="O67" s="123"/>
    </row>
    <row r="68" spans="1:15" ht="20.45" customHeight="1" x14ac:dyDescent="0.25">
      <c r="A68" s="10" t="s">
        <v>617</v>
      </c>
      <c r="B68" s="9"/>
      <c r="C68" s="79"/>
      <c r="D68" s="88"/>
      <c r="E68" s="10"/>
      <c r="F68" s="26"/>
      <c r="G68" s="26"/>
      <c r="H68" s="26"/>
      <c r="I68" s="9"/>
      <c r="J68" s="19"/>
      <c r="K68" s="21"/>
      <c r="L68" s="29" t="str">
        <f t="shared" si="1"/>
        <v/>
      </c>
      <c r="M68" s="26"/>
      <c r="N68" s="121"/>
      <c r="O68" s="123"/>
    </row>
    <row r="69" spans="1:15" ht="20.45" customHeight="1" x14ac:dyDescent="0.25">
      <c r="A69" s="10" t="s">
        <v>618</v>
      </c>
      <c r="B69" s="9"/>
      <c r="C69" s="79"/>
      <c r="D69" s="88"/>
      <c r="E69" s="10"/>
      <c r="F69" s="26"/>
      <c r="G69" s="26"/>
      <c r="H69" s="26"/>
      <c r="I69" s="9"/>
      <c r="J69" s="19"/>
      <c r="K69" s="21"/>
      <c r="L69" s="29" t="str">
        <f t="shared" si="1"/>
        <v/>
      </c>
      <c r="M69" s="26"/>
      <c r="N69" s="121"/>
      <c r="O69" s="123"/>
    </row>
    <row r="70" spans="1:15" ht="20.45" customHeight="1" x14ac:dyDescent="0.25">
      <c r="A70" s="10" t="s">
        <v>619</v>
      </c>
      <c r="B70" s="9"/>
      <c r="C70" s="79"/>
      <c r="D70" s="88"/>
      <c r="E70" s="10"/>
      <c r="F70" s="26"/>
      <c r="G70" s="26"/>
      <c r="H70" s="26"/>
      <c r="I70" s="9"/>
      <c r="J70" s="19"/>
      <c r="K70" s="21"/>
      <c r="L70" s="29" t="str">
        <f t="shared" si="1"/>
        <v/>
      </c>
      <c r="M70" s="26"/>
      <c r="N70" s="121"/>
      <c r="O70" s="123"/>
    </row>
    <row r="71" spans="1:15" ht="20.45" customHeight="1" x14ac:dyDescent="0.25">
      <c r="A71" s="10" t="s">
        <v>620</v>
      </c>
      <c r="B71" s="9"/>
      <c r="C71" s="79"/>
      <c r="D71" s="88"/>
      <c r="E71" s="10"/>
      <c r="F71" s="26"/>
      <c r="G71" s="26"/>
      <c r="H71" s="26"/>
      <c r="I71" s="9"/>
      <c r="J71" s="19"/>
      <c r="K71" s="21"/>
      <c r="L71" s="29" t="str">
        <f t="shared" si="1"/>
        <v/>
      </c>
      <c r="M71" s="26"/>
      <c r="N71" s="121"/>
      <c r="O71" s="123"/>
    </row>
    <row r="72" spans="1:15" ht="20.45" customHeight="1" x14ac:dyDescent="0.25">
      <c r="A72" s="10" t="s">
        <v>621</v>
      </c>
      <c r="B72" s="9"/>
      <c r="C72" s="79"/>
      <c r="D72" s="88"/>
      <c r="E72" s="10"/>
      <c r="F72" s="26"/>
      <c r="G72" s="26"/>
      <c r="H72" s="26"/>
      <c r="I72" s="9"/>
      <c r="J72" s="19"/>
      <c r="K72" s="21"/>
      <c r="L72" s="29" t="str">
        <f t="shared" ref="L72:L103" si="2">IF(COUNTA(J72:K72)=0,"",J72+K72)</f>
        <v/>
      </c>
      <c r="M72" s="26"/>
      <c r="N72" s="121"/>
      <c r="O72" s="123"/>
    </row>
    <row r="73" spans="1:15" ht="20.45" customHeight="1" x14ac:dyDescent="0.25">
      <c r="A73" s="10" t="s">
        <v>622</v>
      </c>
      <c r="B73" s="9"/>
      <c r="C73" s="79"/>
      <c r="D73" s="88"/>
      <c r="E73" s="10"/>
      <c r="F73" s="26"/>
      <c r="G73" s="26"/>
      <c r="H73" s="26"/>
      <c r="I73" s="9"/>
      <c r="J73" s="19"/>
      <c r="K73" s="21"/>
      <c r="L73" s="29" t="str">
        <f t="shared" si="2"/>
        <v/>
      </c>
      <c r="M73" s="26"/>
      <c r="N73" s="121"/>
      <c r="O73" s="123"/>
    </row>
    <row r="74" spans="1:15" ht="20.45" customHeight="1" x14ac:dyDescent="0.25">
      <c r="A74" s="10" t="s">
        <v>623</v>
      </c>
      <c r="B74" s="9"/>
      <c r="C74" s="79"/>
      <c r="D74" s="88"/>
      <c r="E74" s="10"/>
      <c r="F74" s="26"/>
      <c r="G74" s="26"/>
      <c r="H74" s="26"/>
      <c r="I74" s="9"/>
      <c r="J74" s="19"/>
      <c r="K74" s="21"/>
      <c r="L74" s="29" t="str">
        <f t="shared" si="2"/>
        <v/>
      </c>
      <c r="M74" s="26"/>
      <c r="N74" s="121"/>
      <c r="O74" s="123"/>
    </row>
    <row r="75" spans="1:15" ht="20.45" customHeight="1" x14ac:dyDescent="0.25">
      <c r="A75" s="10" t="s">
        <v>624</v>
      </c>
      <c r="B75" s="9"/>
      <c r="C75" s="79"/>
      <c r="D75" s="88"/>
      <c r="E75" s="10"/>
      <c r="F75" s="26"/>
      <c r="G75" s="26"/>
      <c r="H75" s="26"/>
      <c r="I75" s="9"/>
      <c r="J75" s="19"/>
      <c r="K75" s="21"/>
      <c r="L75" s="29" t="str">
        <f t="shared" si="2"/>
        <v/>
      </c>
      <c r="M75" s="26"/>
      <c r="N75" s="121"/>
      <c r="O75" s="123"/>
    </row>
    <row r="76" spans="1:15" ht="20.45" customHeight="1" x14ac:dyDescent="0.25">
      <c r="A76" s="10" t="s">
        <v>625</v>
      </c>
      <c r="B76" s="9"/>
      <c r="C76" s="79"/>
      <c r="D76" s="88"/>
      <c r="E76" s="10"/>
      <c r="F76" s="26"/>
      <c r="G76" s="26"/>
      <c r="H76" s="26"/>
      <c r="I76" s="9"/>
      <c r="J76" s="19"/>
      <c r="K76" s="21"/>
      <c r="L76" s="29" t="str">
        <f t="shared" si="2"/>
        <v/>
      </c>
      <c r="M76" s="26"/>
      <c r="N76" s="121"/>
      <c r="O76" s="123"/>
    </row>
    <row r="77" spans="1:15" ht="20.45" customHeight="1" x14ac:dyDescent="0.25">
      <c r="A77" s="10" t="s">
        <v>626</v>
      </c>
      <c r="B77" s="9"/>
      <c r="C77" s="79"/>
      <c r="D77" s="88"/>
      <c r="E77" s="10"/>
      <c r="F77" s="26"/>
      <c r="G77" s="26"/>
      <c r="H77" s="26"/>
      <c r="I77" s="9"/>
      <c r="J77" s="19"/>
      <c r="K77" s="21"/>
      <c r="L77" s="29" t="str">
        <f t="shared" si="2"/>
        <v/>
      </c>
      <c r="M77" s="26"/>
      <c r="N77" s="121"/>
      <c r="O77" s="123"/>
    </row>
    <row r="78" spans="1:15" ht="20.45" customHeight="1" x14ac:dyDescent="0.25">
      <c r="A78" s="10" t="s">
        <v>627</v>
      </c>
      <c r="B78" s="9"/>
      <c r="C78" s="79"/>
      <c r="D78" s="88"/>
      <c r="E78" s="10"/>
      <c r="F78" s="26"/>
      <c r="G78" s="26"/>
      <c r="H78" s="26"/>
      <c r="I78" s="9"/>
      <c r="J78" s="19"/>
      <c r="K78" s="21"/>
      <c r="L78" s="29" t="str">
        <f t="shared" si="2"/>
        <v/>
      </c>
      <c r="M78" s="26"/>
      <c r="N78" s="121"/>
      <c r="O78" s="123"/>
    </row>
    <row r="79" spans="1:15" ht="20.45" customHeight="1" x14ac:dyDescent="0.25">
      <c r="A79" s="10" t="s">
        <v>628</v>
      </c>
      <c r="B79" s="9"/>
      <c r="C79" s="79"/>
      <c r="D79" s="88"/>
      <c r="E79" s="10"/>
      <c r="F79" s="26"/>
      <c r="G79" s="26"/>
      <c r="H79" s="26"/>
      <c r="I79" s="9"/>
      <c r="J79" s="19"/>
      <c r="K79" s="21"/>
      <c r="L79" s="29" t="str">
        <f t="shared" si="2"/>
        <v/>
      </c>
      <c r="M79" s="26"/>
      <c r="N79" s="121"/>
      <c r="O79" s="123"/>
    </row>
    <row r="80" spans="1:15" ht="20.45" customHeight="1" x14ac:dyDescent="0.25">
      <c r="A80" s="10" t="s">
        <v>629</v>
      </c>
      <c r="B80" s="9"/>
      <c r="C80" s="79"/>
      <c r="D80" s="88"/>
      <c r="E80" s="10"/>
      <c r="F80" s="26"/>
      <c r="G80" s="26"/>
      <c r="H80" s="26"/>
      <c r="I80" s="9"/>
      <c r="J80" s="19"/>
      <c r="K80" s="21"/>
      <c r="L80" s="29" t="str">
        <f t="shared" si="2"/>
        <v/>
      </c>
      <c r="M80" s="26"/>
      <c r="N80" s="121"/>
      <c r="O80" s="123"/>
    </row>
    <row r="81" spans="1:15" ht="20.45" customHeight="1" x14ac:dyDescent="0.25">
      <c r="A81" s="10" t="s">
        <v>630</v>
      </c>
      <c r="B81" s="9"/>
      <c r="C81" s="79"/>
      <c r="D81" s="88"/>
      <c r="E81" s="10"/>
      <c r="F81" s="26"/>
      <c r="G81" s="26"/>
      <c r="H81" s="26"/>
      <c r="I81" s="9"/>
      <c r="J81" s="19"/>
      <c r="K81" s="21"/>
      <c r="L81" s="29" t="str">
        <f t="shared" si="2"/>
        <v/>
      </c>
      <c r="M81" s="26"/>
      <c r="N81" s="121"/>
      <c r="O81" s="123"/>
    </row>
    <row r="82" spans="1:15" ht="20.45" customHeight="1" x14ac:dyDescent="0.25">
      <c r="A82" s="10" t="s">
        <v>631</v>
      </c>
      <c r="B82" s="9"/>
      <c r="C82" s="79"/>
      <c r="D82" s="88"/>
      <c r="E82" s="10"/>
      <c r="F82" s="26"/>
      <c r="G82" s="26"/>
      <c r="H82" s="26"/>
      <c r="I82" s="9"/>
      <c r="J82" s="19"/>
      <c r="K82" s="21"/>
      <c r="L82" s="29" t="str">
        <f t="shared" si="2"/>
        <v/>
      </c>
      <c r="M82" s="26"/>
      <c r="N82" s="121"/>
      <c r="O82" s="123"/>
    </row>
    <row r="83" spans="1:15" ht="20.45" customHeight="1" x14ac:dyDescent="0.25">
      <c r="A83" s="10" t="s">
        <v>632</v>
      </c>
      <c r="B83" s="9"/>
      <c r="C83" s="79"/>
      <c r="D83" s="88"/>
      <c r="E83" s="10"/>
      <c r="F83" s="26"/>
      <c r="G83" s="26"/>
      <c r="H83" s="26"/>
      <c r="I83" s="9"/>
      <c r="J83" s="19"/>
      <c r="K83" s="21"/>
      <c r="L83" s="29" t="str">
        <f t="shared" si="2"/>
        <v/>
      </c>
      <c r="M83" s="26"/>
      <c r="N83" s="121"/>
      <c r="O83" s="123"/>
    </row>
    <row r="84" spans="1:15" ht="20.45" customHeight="1" x14ac:dyDescent="0.25">
      <c r="A84" s="10" t="s">
        <v>633</v>
      </c>
      <c r="B84" s="9"/>
      <c r="C84" s="79"/>
      <c r="D84" s="88"/>
      <c r="E84" s="10"/>
      <c r="F84" s="26"/>
      <c r="G84" s="26"/>
      <c r="H84" s="26"/>
      <c r="I84" s="9"/>
      <c r="J84" s="19"/>
      <c r="K84" s="21"/>
      <c r="L84" s="29" t="str">
        <f t="shared" si="2"/>
        <v/>
      </c>
      <c r="M84" s="26"/>
      <c r="N84" s="121"/>
      <c r="O84" s="123"/>
    </row>
    <row r="85" spans="1:15" ht="20.45" customHeight="1" x14ac:dyDescent="0.25">
      <c r="A85" s="10" t="s">
        <v>634</v>
      </c>
      <c r="B85" s="9"/>
      <c r="C85" s="79"/>
      <c r="D85" s="88"/>
      <c r="E85" s="10"/>
      <c r="F85" s="26"/>
      <c r="G85" s="26"/>
      <c r="H85" s="26"/>
      <c r="I85" s="9"/>
      <c r="J85" s="19"/>
      <c r="K85" s="21"/>
      <c r="L85" s="29" t="str">
        <f t="shared" si="2"/>
        <v/>
      </c>
      <c r="M85" s="26"/>
      <c r="N85" s="121"/>
      <c r="O85" s="123"/>
    </row>
    <row r="86" spans="1:15" ht="20.45" customHeight="1" x14ac:dyDescent="0.25">
      <c r="A86" s="10" t="s">
        <v>635</v>
      </c>
      <c r="B86" s="9"/>
      <c r="C86" s="79"/>
      <c r="D86" s="88"/>
      <c r="E86" s="10"/>
      <c r="F86" s="26"/>
      <c r="G86" s="26"/>
      <c r="H86" s="26"/>
      <c r="I86" s="9"/>
      <c r="J86" s="19"/>
      <c r="K86" s="21"/>
      <c r="L86" s="29" t="str">
        <f t="shared" si="2"/>
        <v/>
      </c>
      <c r="M86" s="26"/>
      <c r="N86" s="121"/>
      <c r="O86" s="123"/>
    </row>
    <row r="87" spans="1:15" ht="20.45" customHeight="1" x14ac:dyDescent="0.25">
      <c r="A87" s="10" t="s">
        <v>636</v>
      </c>
      <c r="B87" s="9"/>
      <c r="C87" s="79"/>
      <c r="D87" s="88"/>
      <c r="E87" s="10"/>
      <c r="F87" s="26"/>
      <c r="G87" s="26"/>
      <c r="H87" s="26"/>
      <c r="I87" s="9"/>
      <c r="J87" s="19"/>
      <c r="K87" s="21"/>
      <c r="L87" s="29" t="str">
        <f t="shared" si="2"/>
        <v/>
      </c>
      <c r="M87" s="26"/>
      <c r="N87" s="121"/>
      <c r="O87" s="123"/>
    </row>
    <row r="88" spans="1:15" ht="20.45" customHeight="1" x14ac:dyDescent="0.25">
      <c r="A88" s="10" t="s">
        <v>637</v>
      </c>
      <c r="B88" s="9"/>
      <c r="C88" s="79"/>
      <c r="D88" s="88"/>
      <c r="E88" s="10"/>
      <c r="F88" s="26"/>
      <c r="G88" s="26"/>
      <c r="H88" s="26"/>
      <c r="I88" s="9"/>
      <c r="J88" s="19"/>
      <c r="K88" s="21"/>
      <c r="L88" s="29" t="str">
        <f t="shared" si="2"/>
        <v/>
      </c>
      <c r="M88" s="26"/>
      <c r="N88" s="121"/>
      <c r="O88" s="123"/>
    </row>
    <row r="89" spans="1:15" ht="20.45" customHeight="1" x14ac:dyDescent="0.25">
      <c r="A89" s="10" t="s">
        <v>638</v>
      </c>
      <c r="B89" s="9"/>
      <c r="C89" s="79"/>
      <c r="D89" s="88"/>
      <c r="E89" s="10"/>
      <c r="F89" s="26"/>
      <c r="G89" s="26"/>
      <c r="H89" s="26"/>
      <c r="I89" s="9"/>
      <c r="J89" s="19"/>
      <c r="K89" s="21"/>
      <c r="L89" s="29" t="str">
        <f t="shared" si="2"/>
        <v/>
      </c>
      <c r="M89" s="26"/>
      <c r="N89" s="121"/>
      <c r="O89" s="123"/>
    </row>
    <row r="90" spans="1:15" ht="20.45" customHeight="1" x14ac:dyDescent="0.25">
      <c r="A90" s="10" t="s">
        <v>639</v>
      </c>
      <c r="B90" s="9"/>
      <c r="C90" s="79"/>
      <c r="D90" s="88"/>
      <c r="E90" s="10"/>
      <c r="F90" s="26"/>
      <c r="G90" s="26"/>
      <c r="H90" s="26"/>
      <c r="I90" s="9"/>
      <c r="J90" s="19"/>
      <c r="K90" s="21"/>
      <c r="L90" s="29" t="str">
        <f t="shared" si="2"/>
        <v/>
      </c>
      <c r="M90" s="26"/>
      <c r="N90" s="121"/>
      <c r="O90" s="123"/>
    </row>
    <row r="91" spans="1:15" ht="20.45" customHeight="1" x14ac:dyDescent="0.25">
      <c r="A91" s="10" t="s">
        <v>640</v>
      </c>
      <c r="B91" s="9"/>
      <c r="C91" s="79"/>
      <c r="D91" s="88"/>
      <c r="E91" s="10"/>
      <c r="F91" s="26"/>
      <c r="G91" s="26"/>
      <c r="H91" s="26"/>
      <c r="I91" s="9"/>
      <c r="J91" s="19"/>
      <c r="K91" s="21"/>
      <c r="L91" s="29" t="str">
        <f t="shared" si="2"/>
        <v/>
      </c>
      <c r="M91" s="26"/>
      <c r="N91" s="121"/>
      <c r="O91" s="123"/>
    </row>
    <row r="92" spans="1:15" ht="20.45" customHeight="1" x14ac:dyDescent="0.25">
      <c r="A92" s="10" t="s">
        <v>641</v>
      </c>
      <c r="B92" s="9"/>
      <c r="C92" s="79"/>
      <c r="D92" s="88"/>
      <c r="E92" s="10"/>
      <c r="F92" s="26"/>
      <c r="G92" s="26"/>
      <c r="H92" s="26"/>
      <c r="I92" s="9"/>
      <c r="J92" s="19"/>
      <c r="K92" s="21"/>
      <c r="L92" s="29" t="str">
        <f t="shared" si="2"/>
        <v/>
      </c>
      <c r="M92" s="26"/>
      <c r="N92" s="121"/>
      <c r="O92" s="123"/>
    </row>
    <row r="93" spans="1:15" ht="20.45" customHeight="1" x14ac:dyDescent="0.25">
      <c r="A93" s="10" t="s">
        <v>642</v>
      </c>
      <c r="B93" s="9"/>
      <c r="C93" s="79"/>
      <c r="D93" s="88"/>
      <c r="E93" s="10"/>
      <c r="F93" s="26"/>
      <c r="G93" s="26"/>
      <c r="H93" s="26"/>
      <c r="I93" s="9"/>
      <c r="J93" s="19"/>
      <c r="K93" s="21"/>
      <c r="L93" s="29" t="str">
        <f t="shared" si="2"/>
        <v/>
      </c>
      <c r="M93" s="26"/>
      <c r="N93" s="121"/>
      <c r="O93" s="123"/>
    </row>
    <row r="94" spans="1:15" ht="20.45" customHeight="1" x14ac:dyDescent="0.25">
      <c r="A94" s="10" t="s">
        <v>643</v>
      </c>
      <c r="B94" s="9"/>
      <c r="C94" s="79"/>
      <c r="D94" s="88"/>
      <c r="E94" s="10"/>
      <c r="F94" s="26"/>
      <c r="G94" s="26"/>
      <c r="H94" s="26"/>
      <c r="I94" s="9"/>
      <c r="J94" s="19"/>
      <c r="K94" s="21"/>
      <c r="L94" s="29" t="str">
        <f t="shared" si="2"/>
        <v/>
      </c>
      <c r="M94" s="26"/>
      <c r="N94" s="121"/>
      <c r="O94" s="123"/>
    </row>
    <row r="95" spans="1:15" ht="20.45" customHeight="1" x14ac:dyDescent="0.25">
      <c r="A95" s="10" t="s">
        <v>644</v>
      </c>
      <c r="B95" s="9"/>
      <c r="C95" s="79"/>
      <c r="D95" s="88"/>
      <c r="E95" s="10"/>
      <c r="F95" s="26"/>
      <c r="G95" s="26"/>
      <c r="H95" s="26"/>
      <c r="I95" s="9"/>
      <c r="J95" s="19"/>
      <c r="K95" s="21"/>
      <c r="L95" s="29" t="str">
        <f t="shared" si="2"/>
        <v/>
      </c>
      <c r="M95" s="26"/>
      <c r="N95" s="121"/>
      <c r="O95" s="123"/>
    </row>
    <row r="96" spans="1:15" ht="20.45" customHeight="1" x14ac:dyDescent="0.25">
      <c r="A96" s="10" t="s">
        <v>645</v>
      </c>
      <c r="B96" s="9"/>
      <c r="C96" s="79"/>
      <c r="D96" s="88"/>
      <c r="E96" s="10"/>
      <c r="F96" s="26"/>
      <c r="G96" s="26"/>
      <c r="H96" s="26"/>
      <c r="I96" s="9"/>
      <c r="J96" s="19"/>
      <c r="K96" s="21"/>
      <c r="L96" s="29" t="str">
        <f t="shared" si="2"/>
        <v/>
      </c>
      <c r="M96" s="26"/>
      <c r="N96" s="121"/>
      <c r="O96" s="123"/>
    </row>
    <row r="97" spans="1:15" ht="20.45" customHeight="1" x14ac:dyDescent="0.25">
      <c r="A97" s="10" t="s">
        <v>646</v>
      </c>
      <c r="B97" s="9"/>
      <c r="C97" s="79"/>
      <c r="D97" s="88"/>
      <c r="E97" s="10"/>
      <c r="F97" s="26"/>
      <c r="G97" s="26"/>
      <c r="H97" s="26"/>
      <c r="I97" s="9"/>
      <c r="J97" s="19"/>
      <c r="K97" s="21"/>
      <c r="L97" s="29" t="str">
        <f t="shared" si="2"/>
        <v/>
      </c>
      <c r="M97" s="26"/>
      <c r="N97" s="121"/>
      <c r="O97" s="123"/>
    </row>
    <row r="98" spans="1:15" ht="20.45" customHeight="1" x14ac:dyDescent="0.25">
      <c r="A98" s="10" t="s">
        <v>647</v>
      </c>
      <c r="B98" s="9"/>
      <c r="C98" s="79"/>
      <c r="D98" s="88"/>
      <c r="E98" s="10"/>
      <c r="F98" s="26"/>
      <c r="G98" s="26"/>
      <c r="H98" s="26"/>
      <c r="I98" s="9"/>
      <c r="J98" s="19"/>
      <c r="K98" s="21"/>
      <c r="L98" s="29" t="str">
        <f t="shared" si="2"/>
        <v/>
      </c>
      <c r="M98" s="26"/>
      <c r="N98" s="121"/>
      <c r="O98" s="123"/>
    </row>
    <row r="99" spans="1:15" ht="20.45" customHeight="1" x14ac:dyDescent="0.25">
      <c r="A99" s="10" t="s">
        <v>648</v>
      </c>
      <c r="B99" s="9"/>
      <c r="C99" s="79"/>
      <c r="D99" s="88"/>
      <c r="E99" s="10"/>
      <c r="F99" s="26"/>
      <c r="G99" s="26"/>
      <c r="H99" s="26"/>
      <c r="I99" s="9"/>
      <c r="J99" s="19"/>
      <c r="K99" s="21"/>
      <c r="L99" s="29" t="str">
        <f t="shared" si="2"/>
        <v/>
      </c>
      <c r="M99" s="26"/>
      <c r="N99" s="121"/>
      <c r="O99" s="123"/>
    </row>
    <row r="100" spans="1:15" ht="20.45" customHeight="1" x14ac:dyDescent="0.25">
      <c r="A100" s="10" t="s">
        <v>649</v>
      </c>
      <c r="B100" s="9"/>
      <c r="C100" s="79"/>
      <c r="D100" s="88"/>
      <c r="E100" s="10"/>
      <c r="F100" s="26"/>
      <c r="G100" s="26"/>
      <c r="H100" s="26"/>
      <c r="I100" s="9"/>
      <c r="J100" s="19"/>
      <c r="K100" s="21"/>
      <c r="L100" s="29" t="str">
        <f t="shared" si="2"/>
        <v/>
      </c>
      <c r="M100" s="26"/>
      <c r="N100" s="121"/>
      <c r="O100" s="123"/>
    </row>
    <row r="101" spans="1:15" ht="20.45" customHeight="1" x14ac:dyDescent="0.25">
      <c r="A101" s="10" t="s">
        <v>650</v>
      </c>
      <c r="B101" s="9"/>
      <c r="C101" s="79"/>
      <c r="D101" s="88"/>
      <c r="E101" s="10"/>
      <c r="F101" s="26"/>
      <c r="G101" s="26"/>
      <c r="H101" s="26"/>
      <c r="I101" s="9"/>
      <c r="J101" s="19"/>
      <c r="K101" s="21"/>
      <c r="L101" s="29" t="str">
        <f t="shared" si="2"/>
        <v/>
      </c>
      <c r="M101" s="26"/>
      <c r="N101" s="121"/>
      <c r="O101" s="123"/>
    </row>
    <row r="102" spans="1:15" ht="20.45" customHeight="1" x14ac:dyDescent="0.25">
      <c r="A102" s="10" t="s">
        <v>651</v>
      </c>
      <c r="B102" s="9"/>
      <c r="C102" s="79"/>
      <c r="D102" s="88"/>
      <c r="E102" s="10"/>
      <c r="F102" s="26"/>
      <c r="G102" s="26"/>
      <c r="H102" s="26"/>
      <c r="I102" s="9"/>
      <c r="J102" s="19"/>
      <c r="K102" s="21"/>
      <c r="L102" s="29" t="str">
        <f t="shared" si="2"/>
        <v/>
      </c>
      <c r="M102" s="26"/>
      <c r="N102" s="121"/>
      <c r="O102" s="123"/>
    </row>
    <row r="103" spans="1:15" ht="20.45" customHeight="1" x14ac:dyDescent="0.25">
      <c r="A103" s="10" t="s">
        <v>652</v>
      </c>
      <c r="B103" s="9"/>
      <c r="C103" s="79"/>
      <c r="D103" s="88"/>
      <c r="E103" s="10"/>
      <c r="F103" s="26"/>
      <c r="G103" s="26"/>
      <c r="H103" s="26"/>
      <c r="I103" s="9"/>
      <c r="J103" s="19"/>
      <c r="K103" s="21"/>
      <c r="L103" s="29" t="str">
        <f t="shared" si="2"/>
        <v/>
      </c>
      <c r="M103" s="26"/>
      <c r="N103" s="121"/>
      <c r="O103" s="123"/>
    </row>
    <row r="104" spans="1:15" ht="20.45" customHeight="1" x14ac:dyDescent="0.25">
      <c r="A104" s="10" t="s">
        <v>653</v>
      </c>
      <c r="B104" s="9"/>
      <c r="C104" s="79"/>
      <c r="D104" s="88"/>
      <c r="E104" s="10"/>
      <c r="F104" s="26"/>
      <c r="G104" s="26"/>
      <c r="H104" s="26"/>
      <c r="I104" s="9"/>
      <c r="J104" s="19"/>
      <c r="K104" s="21"/>
      <c r="L104" s="29" t="str">
        <f t="shared" ref="L104:L167" si="3">IF(COUNTA(J104:K104)=0,"",J104+K104)</f>
        <v/>
      </c>
      <c r="M104" s="26"/>
      <c r="N104" s="121"/>
      <c r="O104" s="123"/>
    </row>
    <row r="105" spans="1:15" ht="20.45" customHeight="1" x14ac:dyDescent="0.25">
      <c r="A105" s="10" t="s">
        <v>654</v>
      </c>
      <c r="B105" s="9"/>
      <c r="C105" s="79"/>
      <c r="D105" s="88"/>
      <c r="E105" s="10"/>
      <c r="F105" s="26"/>
      <c r="G105" s="26"/>
      <c r="H105" s="26"/>
      <c r="I105" s="9"/>
      <c r="J105" s="19"/>
      <c r="K105" s="21"/>
      <c r="L105" s="29" t="str">
        <f t="shared" si="3"/>
        <v/>
      </c>
      <c r="M105" s="26"/>
      <c r="N105" s="121"/>
      <c r="O105" s="123"/>
    </row>
    <row r="106" spans="1:15" ht="20.45" customHeight="1" x14ac:dyDescent="0.25">
      <c r="A106" s="10" t="s">
        <v>655</v>
      </c>
      <c r="B106" s="9"/>
      <c r="C106" s="79"/>
      <c r="D106" s="88"/>
      <c r="E106" s="10"/>
      <c r="F106" s="26"/>
      <c r="G106" s="26"/>
      <c r="H106" s="26"/>
      <c r="I106" s="9"/>
      <c r="J106" s="19"/>
      <c r="K106" s="21"/>
      <c r="L106" s="29" t="str">
        <f t="shared" si="3"/>
        <v/>
      </c>
      <c r="M106" s="26"/>
      <c r="N106" s="121"/>
      <c r="O106" s="123"/>
    </row>
    <row r="107" spans="1:15" ht="20.45" customHeight="1" x14ac:dyDescent="0.25">
      <c r="A107" s="10" t="s">
        <v>656</v>
      </c>
      <c r="B107" s="9"/>
      <c r="C107" s="80"/>
      <c r="D107" s="90"/>
      <c r="E107" s="35"/>
      <c r="F107" s="46"/>
      <c r="G107" s="46"/>
      <c r="H107" s="46"/>
      <c r="I107" s="36"/>
      <c r="J107" s="45"/>
      <c r="K107" s="47"/>
      <c r="L107" s="48" t="str">
        <f t="shared" si="3"/>
        <v/>
      </c>
      <c r="M107" s="46"/>
      <c r="N107" s="128"/>
      <c r="O107" s="123"/>
    </row>
    <row r="108" spans="1:15" ht="20.45" customHeight="1" x14ac:dyDescent="0.25">
      <c r="A108" s="10" t="s">
        <v>876</v>
      </c>
      <c r="B108" s="10"/>
      <c r="C108" s="79"/>
      <c r="D108" s="88"/>
      <c r="E108" s="10"/>
      <c r="F108" s="26"/>
      <c r="G108" s="26"/>
      <c r="H108" s="26"/>
      <c r="I108" s="9"/>
      <c r="J108" s="19"/>
      <c r="K108" s="21"/>
      <c r="L108" s="29" t="str">
        <f t="shared" si="3"/>
        <v/>
      </c>
      <c r="M108" s="26"/>
      <c r="N108" s="163"/>
      <c r="O108" s="123"/>
    </row>
    <row r="109" spans="1:15" x14ac:dyDescent="0.25">
      <c r="A109" s="10" t="s">
        <v>877</v>
      </c>
      <c r="B109" s="10"/>
      <c r="C109" s="79"/>
      <c r="D109" s="88"/>
      <c r="E109" s="10"/>
      <c r="F109" s="26"/>
      <c r="G109" s="26"/>
      <c r="H109" s="26"/>
      <c r="I109" s="9"/>
      <c r="J109" s="19"/>
      <c r="K109" s="21"/>
      <c r="L109" s="29" t="str">
        <f t="shared" si="3"/>
        <v/>
      </c>
      <c r="M109" s="26"/>
      <c r="N109" s="163"/>
      <c r="O109" s="123"/>
    </row>
    <row r="110" spans="1:15" x14ac:dyDescent="0.25">
      <c r="A110" s="10" t="s">
        <v>878</v>
      </c>
      <c r="B110" s="10"/>
      <c r="C110" s="79"/>
      <c r="D110" s="88"/>
      <c r="E110" s="10"/>
      <c r="F110" s="26"/>
      <c r="G110" s="26"/>
      <c r="H110" s="26"/>
      <c r="I110" s="9"/>
      <c r="J110" s="19"/>
      <c r="K110" s="21"/>
      <c r="L110" s="29" t="str">
        <f t="shared" si="3"/>
        <v/>
      </c>
      <c r="M110" s="26"/>
      <c r="N110" s="163"/>
      <c r="O110" s="123"/>
    </row>
    <row r="111" spans="1:15" x14ac:dyDescent="0.25">
      <c r="A111" s="10" t="s">
        <v>879</v>
      </c>
      <c r="B111" s="10"/>
      <c r="C111" s="79"/>
      <c r="D111" s="88"/>
      <c r="E111" s="10"/>
      <c r="F111" s="26"/>
      <c r="G111" s="26"/>
      <c r="H111" s="26"/>
      <c r="I111" s="9"/>
      <c r="J111" s="19"/>
      <c r="K111" s="21"/>
      <c r="L111" s="29" t="str">
        <f t="shared" si="3"/>
        <v/>
      </c>
      <c r="M111" s="26"/>
      <c r="N111" s="163"/>
      <c r="O111" s="123"/>
    </row>
    <row r="112" spans="1:15" x14ac:dyDescent="0.25">
      <c r="A112" s="10" t="s">
        <v>880</v>
      </c>
      <c r="B112" s="10"/>
      <c r="C112" s="79"/>
      <c r="D112" s="88"/>
      <c r="E112" s="10"/>
      <c r="F112" s="26"/>
      <c r="G112" s="26"/>
      <c r="H112" s="26"/>
      <c r="I112" s="9"/>
      <c r="J112" s="19"/>
      <c r="K112" s="21"/>
      <c r="L112" s="29" t="str">
        <f t="shared" si="3"/>
        <v/>
      </c>
      <c r="M112" s="26"/>
      <c r="N112" s="163"/>
      <c r="O112" s="123"/>
    </row>
    <row r="113" spans="1:15" x14ac:dyDescent="0.25">
      <c r="A113" s="10" t="s">
        <v>881</v>
      </c>
      <c r="B113" s="10"/>
      <c r="C113" s="79"/>
      <c r="D113" s="88"/>
      <c r="E113" s="10"/>
      <c r="F113" s="26"/>
      <c r="G113" s="26"/>
      <c r="H113" s="26"/>
      <c r="I113" s="9"/>
      <c r="J113" s="19"/>
      <c r="K113" s="21"/>
      <c r="L113" s="29" t="str">
        <f t="shared" si="3"/>
        <v/>
      </c>
      <c r="M113" s="26"/>
      <c r="N113" s="163"/>
      <c r="O113" s="123"/>
    </row>
    <row r="114" spans="1:15" x14ac:dyDescent="0.25">
      <c r="A114" s="10" t="s">
        <v>882</v>
      </c>
      <c r="B114" s="10"/>
      <c r="C114" s="79"/>
      <c r="D114" s="88"/>
      <c r="E114" s="10"/>
      <c r="F114" s="26"/>
      <c r="G114" s="26"/>
      <c r="H114" s="26"/>
      <c r="I114" s="9"/>
      <c r="J114" s="19"/>
      <c r="K114" s="21"/>
      <c r="L114" s="29" t="str">
        <f t="shared" si="3"/>
        <v/>
      </c>
      <c r="M114" s="26"/>
      <c r="N114" s="163"/>
      <c r="O114" s="123"/>
    </row>
    <row r="115" spans="1:15" x14ac:dyDescent="0.25">
      <c r="A115" s="10" t="s">
        <v>883</v>
      </c>
      <c r="B115" s="10"/>
      <c r="C115" s="79"/>
      <c r="D115" s="88"/>
      <c r="E115" s="10"/>
      <c r="F115" s="26"/>
      <c r="G115" s="26"/>
      <c r="H115" s="26"/>
      <c r="I115" s="9"/>
      <c r="J115" s="19"/>
      <c r="K115" s="21"/>
      <c r="L115" s="29" t="str">
        <f t="shared" si="3"/>
        <v/>
      </c>
      <c r="M115" s="26"/>
      <c r="N115" s="163"/>
      <c r="O115" s="123"/>
    </row>
    <row r="116" spans="1:15" x14ac:dyDescent="0.25">
      <c r="A116" s="10" t="s">
        <v>884</v>
      </c>
      <c r="B116" s="10"/>
      <c r="C116" s="79"/>
      <c r="D116" s="88"/>
      <c r="E116" s="10"/>
      <c r="F116" s="26"/>
      <c r="G116" s="26"/>
      <c r="H116" s="26"/>
      <c r="I116" s="9"/>
      <c r="J116" s="19"/>
      <c r="K116" s="21"/>
      <c r="L116" s="29" t="str">
        <f t="shared" si="3"/>
        <v/>
      </c>
      <c r="M116" s="26"/>
      <c r="N116" s="163"/>
      <c r="O116" s="123"/>
    </row>
    <row r="117" spans="1:15" x14ac:dyDescent="0.25">
      <c r="A117" s="10" t="s">
        <v>885</v>
      </c>
      <c r="B117" s="10"/>
      <c r="C117" s="79"/>
      <c r="D117" s="88"/>
      <c r="E117" s="10"/>
      <c r="F117" s="26"/>
      <c r="G117" s="26"/>
      <c r="H117" s="26"/>
      <c r="I117" s="9"/>
      <c r="J117" s="19"/>
      <c r="K117" s="21"/>
      <c r="L117" s="29" t="str">
        <f t="shared" si="3"/>
        <v/>
      </c>
      <c r="M117" s="26"/>
      <c r="N117" s="163"/>
      <c r="O117" s="123"/>
    </row>
    <row r="118" spans="1:15" x14ac:dyDescent="0.25">
      <c r="A118" s="10" t="s">
        <v>886</v>
      </c>
      <c r="B118" s="10"/>
      <c r="C118" s="79"/>
      <c r="D118" s="88"/>
      <c r="E118" s="10"/>
      <c r="F118" s="26"/>
      <c r="G118" s="26"/>
      <c r="H118" s="26"/>
      <c r="I118" s="9"/>
      <c r="J118" s="19"/>
      <c r="K118" s="21"/>
      <c r="L118" s="29" t="str">
        <f t="shared" si="3"/>
        <v/>
      </c>
      <c r="M118" s="26"/>
      <c r="N118" s="163"/>
      <c r="O118" s="123"/>
    </row>
    <row r="119" spans="1:15" x14ac:dyDescent="0.25">
      <c r="A119" s="10" t="s">
        <v>887</v>
      </c>
      <c r="B119" s="10"/>
      <c r="C119" s="79"/>
      <c r="D119" s="88"/>
      <c r="E119" s="10"/>
      <c r="F119" s="26"/>
      <c r="G119" s="26"/>
      <c r="H119" s="26"/>
      <c r="I119" s="9"/>
      <c r="J119" s="19"/>
      <c r="K119" s="21"/>
      <c r="L119" s="29" t="str">
        <f t="shared" si="3"/>
        <v/>
      </c>
      <c r="M119" s="26"/>
      <c r="N119" s="163"/>
      <c r="O119" s="123"/>
    </row>
    <row r="120" spans="1:15" x14ac:dyDescent="0.25">
      <c r="A120" s="10" t="s">
        <v>888</v>
      </c>
      <c r="B120" s="10"/>
      <c r="C120" s="79"/>
      <c r="D120" s="88"/>
      <c r="E120" s="10"/>
      <c r="F120" s="26"/>
      <c r="G120" s="26"/>
      <c r="H120" s="26"/>
      <c r="I120" s="9"/>
      <c r="J120" s="19"/>
      <c r="K120" s="21"/>
      <c r="L120" s="29" t="str">
        <f t="shared" si="3"/>
        <v/>
      </c>
      <c r="M120" s="26"/>
      <c r="N120" s="163"/>
      <c r="O120" s="123"/>
    </row>
    <row r="121" spans="1:15" x14ac:dyDescent="0.25">
      <c r="A121" s="10" t="s">
        <v>889</v>
      </c>
      <c r="B121" s="10"/>
      <c r="C121" s="79"/>
      <c r="D121" s="88"/>
      <c r="E121" s="10"/>
      <c r="F121" s="26"/>
      <c r="G121" s="26"/>
      <c r="H121" s="26"/>
      <c r="I121" s="9"/>
      <c r="J121" s="19"/>
      <c r="K121" s="21"/>
      <c r="L121" s="29" t="str">
        <f t="shared" si="3"/>
        <v/>
      </c>
      <c r="M121" s="26"/>
      <c r="N121" s="163"/>
      <c r="O121" s="123"/>
    </row>
    <row r="122" spans="1:15" x14ac:dyDescent="0.25">
      <c r="A122" s="10" t="s">
        <v>890</v>
      </c>
      <c r="B122" s="10"/>
      <c r="C122" s="79"/>
      <c r="D122" s="88"/>
      <c r="E122" s="10"/>
      <c r="F122" s="26"/>
      <c r="G122" s="26"/>
      <c r="H122" s="26"/>
      <c r="I122" s="9"/>
      <c r="J122" s="19"/>
      <c r="K122" s="21"/>
      <c r="L122" s="29" t="str">
        <f t="shared" si="3"/>
        <v/>
      </c>
      <c r="M122" s="26"/>
      <c r="N122" s="163"/>
      <c r="O122" s="123"/>
    </row>
    <row r="123" spans="1:15" x14ac:dyDescent="0.25">
      <c r="A123" s="10" t="s">
        <v>891</v>
      </c>
      <c r="B123" s="10"/>
      <c r="C123" s="79"/>
      <c r="D123" s="88"/>
      <c r="E123" s="10"/>
      <c r="F123" s="26"/>
      <c r="G123" s="26"/>
      <c r="H123" s="26"/>
      <c r="I123" s="9"/>
      <c r="J123" s="19"/>
      <c r="K123" s="21"/>
      <c r="L123" s="29" t="str">
        <f t="shared" si="3"/>
        <v/>
      </c>
      <c r="M123" s="26"/>
      <c r="N123" s="163"/>
      <c r="O123" s="123"/>
    </row>
    <row r="124" spans="1:15" x14ac:dyDescent="0.25">
      <c r="A124" s="10" t="s">
        <v>892</v>
      </c>
      <c r="B124" s="10"/>
      <c r="C124" s="79"/>
      <c r="D124" s="88"/>
      <c r="E124" s="10"/>
      <c r="F124" s="26"/>
      <c r="G124" s="26"/>
      <c r="H124" s="26"/>
      <c r="I124" s="9"/>
      <c r="J124" s="19"/>
      <c r="K124" s="21"/>
      <c r="L124" s="29" t="str">
        <f t="shared" si="3"/>
        <v/>
      </c>
      <c r="M124" s="26"/>
      <c r="N124" s="163"/>
      <c r="O124" s="123"/>
    </row>
    <row r="125" spans="1:15" x14ac:dyDescent="0.25">
      <c r="A125" s="10" t="s">
        <v>893</v>
      </c>
      <c r="B125" s="10"/>
      <c r="C125" s="79"/>
      <c r="D125" s="88"/>
      <c r="E125" s="10"/>
      <c r="F125" s="26"/>
      <c r="G125" s="26"/>
      <c r="H125" s="26"/>
      <c r="I125" s="9"/>
      <c r="J125" s="19"/>
      <c r="K125" s="21"/>
      <c r="L125" s="29" t="str">
        <f t="shared" si="3"/>
        <v/>
      </c>
      <c r="M125" s="26"/>
      <c r="N125" s="163"/>
      <c r="O125" s="123"/>
    </row>
    <row r="126" spans="1:15" x14ac:dyDescent="0.25">
      <c r="A126" s="10" t="s">
        <v>894</v>
      </c>
      <c r="B126" s="10"/>
      <c r="C126" s="79"/>
      <c r="D126" s="88"/>
      <c r="E126" s="10"/>
      <c r="F126" s="26"/>
      <c r="G126" s="26"/>
      <c r="H126" s="26"/>
      <c r="I126" s="9"/>
      <c r="J126" s="19"/>
      <c r="K126" s="21"/>
      <c r="L126" s="29" t="str">
        <f t="shared" si="3"/>
        <v/>
      </c>
      <c r="M126" s="26"/>
      <c r="N126" s="163"/>
      <c r="O126" s="123"/>
    </row>
    <row r="127" spans="1:15" x14ac:dyDescent="0.25">
      <c r="A127" s="10" t="s">
        <v>895</v>
      </c>
      <c r="B127" s="10"/>
      <c r="C127" s="79"/>
      <c r="D127" s="88"/>
      <c r="E127" s="10"/>
      <c r="F127" s="26"/>
      <c r="G127" s="26"/>
      <c r="H127" s="26"/>
      <c r="I127" s="9"/>
      <c r="J127" s="19"/>
      <c r="K127" s="21"/>
      <c r="L127" s="29" t="str">
        <f t="shared" si="3"/>
        <v/>
      </c>
      <c r="M127" s="26"/>
      <c r="N127" s="163"/>
      <c r="O127" s="123"/>
    </row>
    <row r="128" spans="1:15" x14ac:dyDescent="0.25">
      <c r="A128" s="10" t="s">
        <v>896</v>
      </c>
      <c r="B128" s="10"/>
      <c r="C128" s="79"/>
      <c r="D128" s="88"/>
      <c r="E128" s="10"/>
      <c r="F128" s="26"/>
      <c r="G128" s="26"/>
      <c r="H128" s="26"/>
      <c r="I128" s="9"/>
      <c r="J128" s="19"/>
      <c r="K128" s="21"/>
      <c r="L128" s="29" t="str">
        <f t="shared" si="3"/>
        <v/>
      </c>
      <c r="M128" s="26"/>
      <c r="N128" s="163"/>
      <c r="O128" s="123"/>
    </row>
    <row r="129" spans="1:15" x14ac:dyDescent="0.25">
      <c r="A129" s="10" t="s">
        <v>897</v>
      </c>
      <c r="B129" s="10"/>
      <c r="C129" s="79"/>
      <c r="D129" s="88"/>
      <c r="E129" s="10"/>
      <c r="F129" s="26"/>
      <c r="G129" s="26"/>
      <c r="H129" s="26"/>
      <c r="I129" s="9"/>
      <c r="J129" s="19"/>
      <c r="K129" s="21"/>
      <c r="L129" s="29" t="str">
        <f t="shared" si="3"/>
        <v/>
      </c>
      <c r="M129" s="26"/>
      <c r="N129" s="163"/>
      <c r="O129" s="123"/>
    </row>
    <row r="130" spans="1:15" x14ac:dyDescent="0.25">
      <c r="A130" s="10" t="s">
        <v>898</v>
      </c>
      <c r="B130" s="10"/>
      <c r="C130" s="79"/>
      <c r="D130" s="88"/>
      <c r="E130" s="10"/>
      <c r="F130" s="26"/>
      <c r="G130" s="26"/>
      <c r="H130" s="26"/>
      <c r="I130" s="9"/>
      <c r="J130" s="19"/>
      <c r="K130" s="21"/>
      <c r="L130" s="29" t="str">
        <f t="shared" si="3"/>
        <v/>
      </c>
      <c r="M130" s="26"/>
      <c r="N130" s="163"/>
      <c r="O130" s="123"/>
    </row>
    <row r="131" spans="1:15" x14ac:dyDescent="0.25">
      <c r="A131" s="10" t="s">
        <v>899</v>
      </c>
      <c r="B131" s="10"/>
      <c r="C131" s="79"/>
      <c r="D131" s="88"/>
      <c r="E131" s="10"/>
      <c r="F131" s="26"/>
      <c r="G131" s="26"/>
      <c r="H131" s="26"/>
      <c r="I131" s="9"/>
      <c r="J131" s="19"/>
      <c r="K131" s="21"/>
      <c r="L131" s="29" t="str">
        <f t="shared" si="3"/>
        <v/>
      </c>
      <c r="M131" s="26"/>
      <c r="N131" s="163"/>
      <c r="O131" s="123"/>
    </row>
    <row r="132" spans="1:15" x14ac:dyDescent="0.25">
      <c r="A132" s="10" t="s">
        <v>900</v>
      </c>
      <c r="B132" s="10"/>
      <c r="C132" s="79"/>
      <c r="D132" s="88"/>
      <c r="E132" s="10"/>
      <c r="F132" s="26"/>
      <c r="G132" s="26"/>
      <c r="H132" s="26"/>
      <c r="I132" s="9"/>
      <c r="J132" s="19"/>
      <c r="K132" s="21"/>
      <c r="L132" s="29" t="str">
        <f t="shared" si="3"/>
        <v/>
      </c>
      <c r="M132" s="26"/>
      <c r="N132" s="163"/>
      <c r="O132" s="123"/>
    </row>
    <row r="133" spans="1:15" x14ac:dyDescent="0.25">
      <c r="A133" s="10" t="s">
        <v>901</v>
      </c>
      <c r="B133" s="10"/>
      <c r="C133" s="79"/>
      <c r="D133" s="88"/>
      <c r="E133" s="10"/>
      <c r="F133" s="26"/>
      <c r="G133" s="26"/>
      <c r="H133" s="26"/>
      <c r="I133" s="9"/>
      <c r="J133" s="19"/>
      <c r="K133" s="21"/>
      <c r="L133" s="29" t="str">
        <f t="shared" si="3"/>
        <v/>
      </c>
      <c r="M133" s="26"/>
      <c r="N133" s="163"/>
      <c r="O133" s="123"/>
    </row>
    <row r="134" spans="1:15" x14ac:dyDescent="0.25">
      <c r="A134" s="10" t="s">
        <v>902</v>
      </c>
      <c r="B134" s="10"/>
      <c r="C134" s="79"/>
      <c r="D134" s="88"/>
      <c r="E134" s="10"/>
      <c r="F134" s="26"/>
      <c r="G134" s="26"/>
      <c r="H134" s="26"/>
      <c r="I134" s="9"/>
      <c r="J134" s="19"/>
      <c r="K134" s="21"/>
      <c r="L134" s="29" t="str">
        <f t="shared" si="3"/>
        <v/>
      </c>
      <c r="M134" s="26"/>
      <c r="N134" s="163"/>
      <c r="O134" s="123"/>
    </row>
    <row r="135" spans="1:15" x14ac:dyDescent="0.25">
      <c r="A135" s="10" t="s">
        <v>903</v>
      </c>
      <c r="B135" s="10"/>
      <c r="C135" s="79"/>
      <c r="D135" s="88"/>
      <c r="E135" s="10"/>
      <c r="F135" s="26"/>
      <c r="G135" s="26"/>
      <c r="H135" s="26"/>
      <c r="I135" s="9"/>
      <c r="J135" s="19"/>
      <c r="K135" s="21"/>
      <c r="L135" s="29" t="str">
        <f t="shared" si="3"/>
        <v/>
      </c>
      <c r="M135" s="26"/>
      <c r="N135" s="163"/>
      <c r="O135" s="123"/>
    </row>
    <row r="136" spans="1:15" x14ac:dyDescent="0.25">
      <c r="A136" s="10" t="s">
        <v>904</v>
      </c>
      <c r="B136" s="10"/>
      <c r="C136" s="79"/>
      <c r="D136" s="88"/>
      <c r="E136" s="10"/>
      <c r="F136" s="26"/>
      <c r="G136" s="26"/>
      <c r="H136" s="26"/>
      <c r="I136" s="9"/>
      <c r="J136" s="19"/>
      <c r="K136" s="21"/>
      <c r="L136" s="29" t="str">
        <f t="shared" si="3"/>
        <v/>
      </c>
      <c r="M136" s="26"/>
      <c r="N136" s="163"/>
      <c r="O136" s="123"/>
    </row>
    <row r="137" spans="1:15" x14ac:dyDescent="0.25">
      <c r="A137" s="10" t="s">
        <v>905</v>
      </c>
      <c r="B137" s="10"/>
      <c r="C137" s="79"/>
      <c r="D137" s="88"/>
      <c r="E137" s="10"/>
      <c r="F137" s="26"/>
      <c r="G137" s="26"/>
      <c r="H137" s="26"/>
      <c r="I137" s="9"/>
      <c r="J137" s="19"/>
      <c r="K137" s="21"/>
      <c r="L137" s="29" t="str">
        <f t="shared" si="3"/>
        <v/>
      </c>
      <c r="M137" s="26"/>
      <c r="N137" s="163"/>
      <c r="O137" s="123"/>
    </row>
    <row r="138" spans="1:15" x14ac:dyDescent="0.25">
      <c r="A138" s="10" t="s">
        <v>906</v>
      </c>
      <c r="B138" s="10"/>
      <c r="C138" s="79"/>
      <c r="D138" s="88"/>
      <c r="E138" s="10"/>
      <c r="F138" s="26"/>
      <c r="G138" s="26"/>
      <c r="H138" s="26"/>
      <c r="I138" s="9"/>
      <c r="J138" s="19"/>
      <c r="K138" s="21"/>
      <c r="L138" s="29" t="str">
        <f t="shared" si="3"/>
        <v/>
      </c>
      <c r="M138" s="26"/>
      <c r="N138" s="163"/>
      <c r="O138" s="123"/>
    </row>
    <row r="139" spans="1:15" x14ac:dyDescent="0.25">
      <c r="A139" s="10" t="s">
        <v>907</v>
      </c>
      <c r="B139" s="10"/>
      <c r="C139" s="79"/>
      <c r="D139" s="88"/>
      <c r="E139" s="10"/>
      <c r="F139" s="26"/>
      <c r="G139" s="26"/>
      <c r="H139" s="26"/>
      <c r="I139" s="9"/>
      <c r="J139" s="19"/>
      <c r="K139" s="21"/>
      <c r="L139" s="29" t="str">
        <f t="shared" si="3"/>
        <v/>
      </c>
      <c r="M139" s="26"/>
      <c r="N139" s="163"/>
      <c r="O139" s="123"/>
    </row>
    <row r="140" spans="1:15" x14ac:dyDescent="0.25">
      <c r="A140" s="10" t="s">
        <v>908</v>
      </c>
      <c r="B140" s="10"/>
      <c r="C140" s="79"/>
      <c r="D140" s="88"/>
      <c r="E140" s="10"/>
      <c r="F140" s="26"/>
      <c r="G140" s="26"/>
      <c r="H140" s="26"/>
      <c r="I140" s="9"/>
      <c r="J140" s="19"/>
      <c r="K140" s="21"/>
      <c r="L140" s="29" t="str">
        <f t="shared" si="3"/>
        <v/>
      </c>
      <c r="M140" s="26"/>
      <c r="N140" s="163"/>
      <c r="O140" s="123"/>
    </row>
    <row r="141" spans="1:15" x14ac:dyDescent="0.25">
      <c r="A141" s="10" t="s">
        <v>909</v>
      </c>
      <c r="B141" s="10"/>
      <c r="C141" s="79"/>
      <c r="D141" s="88"/>
      <c r="E141" s="10"/>
      <c r="F141" s="26"/>
      <c r="G141" s="26"/>
      <c r="H141" s="26"/>
      <c r="I141" s="9"/>
      <c r="J141" s="19"/>
      <c r="K141" s="21"/>
      <c r="L141" s="29" t="str">
        <f t="shared" si="3"/>
        <v/>
      </c>
      <c r="M141" s="26"/>
      <c r="N141" s="163"/>
      <c r="O141" s="123"/>
    </row>
    <row r="142" spans="1:15" x14ac:dyDescent="0.25">
      <c r="A142" s="10" t="s">
        <v>910</v>
      </c>
      <c r="B142" s="10"/>
      <c r="C142" s="79"/>
      <c r="D142" s="88"/>
      <c r="E142" s="10"/>
      <c r="F142" s="26"/>
      <c r="G142" s="26"/>
      <c r="H142" s="26"/>
      <c r="I142" s="9"/>
      <c r="J142" s="19"/>
      <c r="K142" s="21"/>
      <c r="L142" s="29" t="str">
        <f t="shared" si="3"/>
        <v/>
      </c>
      <c r="M142" s="26"/>
      <c r="N142" s="163"/>
      <c r="O142" s="123"/>
    </row>
    <row r="143" spans="1:15" x14ac:dyDescent="0.25">
      <c r="A143" s="10" t="s">
        <v>911</v>
      </c>
      <c r="B143" s="10"/>
      <c r="C143" s="79"/>
      <c r="D143" s="88"/>
      <c r="E143" s="10"/>
      <c r="F143" s="26"/>
      <c r="G143" s="26"/>
      <c r="H143" s="26"/>
      <c r="I143" s="9"/>
      <c r="J143" s="19"/>
      <c r="K143" s="21"/>
      <c r="L143" s="29" t="str">
        <f t="shared" si="3"/>
        <v/>
      </c>
      <c r="M143" s="26"/>
      <c r="N143" s="163"/>
      <c r="O143" s="123"/>
    </row>
    <row r="144" spans="1:15" x14ac:dyDescent="0.25">
      <c r="A144" s="10" t="s">
        <v>912</v>
      </c>
      <c r="B144" s="10"/>
      <c r="C144" s="79"/>
      <c r="D144" s="88"/>
      <c r="E144" s="10"/>
      <c r="F144" s="26"/>
      <c r="G144" s="26"/>
      <c r="H144" s="26"/>
      <c r="I144" s="9"/>
      <c r="J144" s="19"/>
      <c r="K144" s="21"/>
      <c r="L144" s="29" t="str">
        <f t="shared" si="3"/>
        <v/>
      </c>
      <c r="M144" s="26"/>
      <c r="N144" s="163"/>
      <c r="O144" s="123"/>
    </row>
    <row r="145" spans="1:15" x14ac:dyDescent="0.25">
      <c r="A145" s="10" t="s">
        <v>913</v>
      </c>
      <c r="B145" s="10"/>
      <c r="C145" s="79"/>
      <c r="D145" s="88"/>
      <c r="E145" s="10"/>
      <c r="F145" s="26"/>
      <c r="G145" s="26"/>
      <c r="H145" s="26"/>
      <c r="I145" s="9"/>
      <c r="J145" s="19"/>
      <c r="K145" s="21"/>
      <c r="L145" s="29" t="str">
        <f t="shared" si="3"/>
        <v/>
      </c>
      <c r="M145" s="26"/>
      <c r="N145" s="163"/>
      <c r="O145" s="123"/>
    </row>
    <row r="146" spans="1:15" x14ac:dyDescent="0.25">
      <c r="A146" s="10" t="s">
        <v>914</v>
      </c>
      <c r="B146" s="10"/>
      <c r="C146" s="79"/>
      <c r="D146" s="88"/>
      <c r="E146" s="10"/>
      <c r="F146" s="26"/>
      <c r="G146" s="26"/>
      <c r="H146" s="26"/>
      <c r="I146" s="9"/>
      <c r="J146" s="19"/>
      <c r="K146" s="21"/>
      <c r="L146" s="29" t="str">
        <f t="shared" si="3"/>
        <v/>
      </c>
      <c r="M146" s="26"/>
      <c r="N146" s="163"/>
      <c r="O146" s="123"/>
    </row>
    <row r="147" spans="1:15" x14ac:dyDescent="0.25">
      <c r="A147" s="10" t="s">
        <v>915</v>
      </c>
      <c r="B147" s="10"/>
      <c r="C147" s="79"/>
      <c r="D147" s="88"/>
      <c r="E147" s="10"/>
      <c r="F147" s="26"/>
      <c r="G147" s="26"/>
      <c r="H147" s="26"/>
      <c r="I147" s="9"/>
      <c r="J147" s="19"/>
      <c r="K147" s="21"/>
      <c r="L147" s="29" t="str">
        <f t="shared" si="3"/>
        <v/>
      </c>
      <c r="M147" s="26"/>
      <c r="N147" s="163"/>
      <c r="O147" s="123"/>
    </row>
    <row r="148" spans="1:15" x14ac:dyDescent="0.25">
      <c r="A148" s="10" t="s">
        <v>916</v>
      </c>
      <c r="B148" s="10"/>
      <c r="C148" s="79"/>
      <c r="D148" s="88"/>
      <c r="E148" s="10"/>
      <c r="F148" s="26"/>
      <c r="G148" s="26"/>
      <c r="H148" s="26"/>
      <c r="I148" s="9"/>
      <c r="J148" s="19"/>
      <c r="K148" s="21"/>
      <c r="L148" s="29" t="str">
        <f t="shared" si="3"/>
        <v/>
      </c>
      <c r="M148" s="26"/>
      <c r="N148" s="163"/>
      <c r="O148" s="123"/>
    </row>
    <row r="149" spans="1:15" x14ac:dyDescent="0.25">
      <c r="A149" s="10" t="s">
        <v>917</v>
      </c>
      <c r="B149" s="10"/>
      <c r="C149" s="79"/>
      <c r="D149" s="88"/>
      <c r="E149" s="10"/>
      <c r="F149" s="26"/>
      <c r="G149" s="26"/>
      <c r="H149" s="26"/>
      <c r="I149" s="9"/>
      <c r="J149" s="19"/>
      <c r="K149" s="21"/>
      <c r="L149" s="29" t="str">
        <f t="shared" si="3"/>
        <v/>
      </c>
      <c r="M149" s="26"/>
      <c r="N149" s="163"/>
      <c r="O149" s="123"/>
    </row>
    <row r="150" spans="1:15" x14ac:dyDescent="0.25">
      <c r="A150" s="10" t="s">
        <v>918</v>
      </c>
      <c r="B150" s="10"/>
      <c r="C150" s="79"/>
      <c r="D150" s="88"/>
      <c r="E150" s="10"/>
      <c r="F150" s="26"/>
      <c r="G150" s="26"/>
      <c r="H150" s="26"/>
      <c r="I150" s="9"/>
      <c r="J150" s="19"/>
      <c r="K150" s="21"/>
      <c r="L150" s="29" t="str">
        <f t="shared" si="3"/>
        <v/>
      </c>
      <c r="M150" s="26"/>
      <c r="N150" s="163"/>
      <c r="O150" s="123"/>
    </row>
    <row r="151" spans="1:15" x14ac:dyDescent="0.25">
      <c r="A151" s="10" t="s">
        <v>919</v>
      </c>
      <c r="B151" s="10"/>
      <c r="C151" s="79"/>
      <c r="D151" s="88"/>
      <c r="E151" s="10"/>
      <c r="F151" s="26"/>
      <c r="G151" s="26"/>
      <c r="H151" s="26"/>
      <c r="I151" s="9"/>
      <c r="J151" s="19"/>
      <c r="K151" s="21"/>
      <c r="L151" s="29" t="str">
        <f t="shared" si="3"/>
        <v/>
      </c>
      <c r="M151" s="26"/>
      <c r="N151" s="163"/>
      <c r="O151" s="123"/>
    </row>
    <row r="152" spans="1:15" x14ac:dyDescent="0.25">
      <c r="A152" s="10" t="s">
        <v>920</v>
      </c>
      <c r="B152" s="10"/>
      <c r="C152" s="79"/>
      <c r="D152" s="88"/>
      <c r="E152" s="10"/>
      <c r="F152" s="26"/>
      <c r="G152" s="26"/>
      <c r="H152" s="26"/>
      <c r="I152" s="9"/>
      <c r="J152" s="19"/>
      <c r="K152" s="21"/>
      <c r="L152" s="29" t="str">
        <f t="shared" si="3"/>
        <v/>
      </c>
      <c r="M152" s="26"/>
      <c r="N152" s="163"/>
      <c r="O152" s="123"/>
    </row>
    <row r="153" spans="1:15" x14ac:dyDescent="0.25">
      <c r="A153" s="10" t="s">
        <v>921</v>
      </c>
      <c r="B153" s="10"/>
      <c r="C153" s="79"/>
      <c r="D153" s="88"/>
      <c r="E153" s="10"/>
      <c r="F153" s="26"/>
      <c r="G153" s="26"/>
      <c r="H153" s="26"/>
      <c r="I153" s="9"/>
      <c r="J153" s="19"/>
      <c r="K153" s="21"/>
      <c r="L153" s="29" t="str">
        <f t="shared" si="3"/>
        <v/>
      </c>
      <c r="M153" s="26"/>
      <c r="N153" s="163"/>
      <c r="O153" s="123"/>
    </row>
    <row r="154" spans="1:15" x14ac:dyDescent="0.25">
      <c r="A154" s="10" t="s">
        <v>922</v>
      </c>
      <c r="B154" s="10"/>
      <c r="C154" s="79"/>
      <c r="D154" s="88"/>
      <c r="E154" s="10"/>
      <c r="F154" s="26"/>
      <c r="G154" s="26"/>
      <c r="H154" s="26"/>
      <c r="I154" s="9"/>
      <c r="J154" s="19"/>
      <c r="K154" s="21"/>
      <c r="L154" s="29" t="str">
        <f t="shared" si="3"/>
        <v/>
      </c>
      <c r="M154" s="26"/>
      <c r="N154" s="163"/>
      <c r="O154" s="123"/>
    </row>
    <row r="155" spans="1:15" x14ac:dyDescent="0.25">
      <c r="A155" s="10" t="s">
        <v>923</v>
      </c>
      <c r="B155" s="10"/>
      <c r="C155" s="79"/>
      <c r="D155" s="88"/>
      <c r="E155" s="10"/>
      <c r="F155" s="26"/>
      <c r="G155" s="26"/>
      <c r="H155" s="26"/>
      <c r="I155" s="9"/>
      <c r="J155" s="19"/>
      <c r="K155" s="21"/>
      <c r="L155" s="29" t="str">
        <f t="shared" si="3"/>
        <v/>
      </c>
      <c r="M155" s="26"/>
      <c r="N155" s="163"/>
      <c r="O155" s="123"/>
    </row>
    <row r="156" spans="1:15" x14ac:dyDescent="0.25">
      <c r="A156" s="10" t="s">
        <v>924</v>
      </c>
      <c r="B156" s="10"/>
      <c r="C156" s="79"/>
      <c r="D156" s="88"/>
      <c r="E156" s="10"/>
      <c r="F156" s="26"/>
      <c r="G156" s="26"/>
      <c r="H156" s="26"/>
      <c r="I156" s="9"/>
      <c r="J156" s="19"/>
      <c r="K156" s="21"/>
      <c r="L156" s="29" t="str">
        <f t="shared" si="3"/>
        <v/>
      </c>
      <c r="M156" s="26"/>
      <c r="N156" s="163"/>
      <c r="O156" s="123"/>
    </row>
    <row r="157" spans="1:15" x14ac:dyDescent="0.25">
      <c r="A157" s="10" t="s">
        <v>925</v>
      </c>
      <c r="B157" s="10"/>
      <c r="C157" s="79"/>
      <c r="D157" s="88"/>
      <c r="E157" s="10"/>
      <c r="F157" s="26"/>
      <c r="G157" s="26"/>
      <c r="H157" s="26"/>
      <c r="I157" s="9"/>
      <c r="J157" s="19"/>
      <c r="K157" s="21"/>
      <c r="L157" s="29" t="str">
        <f t="shared" si="3"/>
        <v/>
      </c>
      <c r="M157" s="26"/>
      <c r="N157" s="163"/>
      <c r="O157" s="123"/>
    </row>
    <row r="158" spans="1:15" x14ac:dyDescent="0.25">
      <c r="A158" s="10" t="s">
        <v>926</v>
      </c>
      <c r="B158" s="10"/>
      <c r="C158" s="79"/>
      <c r="D158" s="88"/>
      <c r="E158" s="10"/>
      <c r="F158" s="26"/>
      <c r="G158" s="26"/>
      <c r="H158" s="26"/>
      <c r="I158" s="9"/>
      <c r="J158" s="19"/>
      <c r="K158" s="21"/>
      <c r="L158" s="29" t="str">
        <f t="shared" si="3"/>
        <v/>
      </c>
      <c r="M158" s="26"/>
      <c r="N158" s="163"/>
      <c r="O158" s="123"/>
    </row>
    <row r="159" spans="1:15" x14ac:dyDescent="0.25">
      <c r="A159" s="10" t="s">
        <v>927</v>
      </c>
      <c r="B159" s="10"/>
      <c r="C159" s="79"/>
      <c r="D159" s="88"/>
      <c r="E159" s="10"/>
      <c r="F159" s="26"/>
      <c r="G159" s="26"/>
      <c r="H159" s="26"/>
      <c r="I159" s="9"/>
      <c r="J159" s="19"/>
      <c r="K159" s="21"/>
      <c r="L159" s="29" t="str">
        <f t="shared" si="3"/>
        <v/>
      </c>
      <c r="M159" s="26"/>
      <c r="N159" s="163"/>
      <c r="O159" s="123"/>
    </row>
    <row r="160" spans="1:15" x14ac:dyDescent="0.25">
      <c r="A160" s="10" t="s">
        <v>928</v>
      </c>
      <c r="B160" s="10"/>
      <c r="C160" s="79"/>
      <c r="D160" s="88"/>
      <c r="E160" s="10"/>
      <c r="F160" s="26"/>
      <c r="G160" s="26"/>
      <c r="H160" s="26"/>
      <c r="I160" s="9"/>
      <c r="J160" s="19"/>
      <c r="K160" s="21"/>
      <c r="L160" s="29" t="str">
        <f t="shared" si="3"/>
        <v/>
      </c>
      <c r="M160" s="26"/>
      <c r="N160" s="163"/>
      <c r="O160" s="123"/>
    </row>
    <row r="161" spans="1:15" x14ac:dyDescent="0.25">
      <c r="A161" s="10" t="s">
        <v>929</v>
      </c>
      <c r="B161" s="10"/>
      <c r="C161" s="79"/>
      <c r="D161" s="88"/>
      <c r="E161" s="10"/>
      <c r="F161" s="26"/>
      <c r="G161" s="26"/>
      <c r="H161" s="26"/>
      <c r="I161" s="9"/>
      <c r="J161" s="19"/>
      <c r="K161" s="21"/>
      <c r="L161" s="29" t="str">
        <f t="shared" si="3"/>
        <v/>
      </c>
      <c r="M161" s="26"/>
      <c r="N161" s="163"/>
      <c r="O161" s="123"/>
    </row>
    <row r="162" spans="1:15" x14ac:dyDescent="0.25">
      <c r="A162" s="10" t="s">
        <v>930</v>
      </c>
      <c r="B162" s="10"/>
      <c r="C162" s="79"/>
      <c r="D162" s="88"/>
      <c r="E162" s="10"/>
      <c r="F162" s="26"/>
      <c r="G162" s="26"/>
      <c r="H162" s="26"/>
      <c r="I162" s="9"/>
      <c r="J162" s="19"/>
      <c r="K162" s="21"/>
      <c r="L162" s="29" t="str">
        <f t="shared" si="3"/>
        <v/>
      </c>
      <c r="M162" s="26"/>
      <c r="N162" s="163"/>
      <c r="O162" s="123"/>
    </row>
    <row r="163" spans="1:15" x14ac:dyDescent="0.25">
      <c r="A163" s="10" t="s">
        <v>931</v>
      </c>
      <c r="B163" s="10"/>
      <c r="C163" s="79"/>
      <c r="D163" s="88"/>
      <c r="E163" s="10"/>
      <c r="F163" s="26"/>
      <c r="G163" s="26"/>
      <c r="H163" s="26"/>
      <c r="I163" s="9"/>
      <c r="J163" s="19"/>
      <c r="K163" s="21"/>
      <c r="L163" s="29" t="str">
        <f t="shared" si="3"/>
        <v/>
      </c>
      <c r="M163" s="26"/>
      <c r="N163" s="163"/>
      <c r="O163" s="123"/>
    </row>
    <row r="164" spans="1:15" x14ac:dyDescent="0.25">
      <c r="A164" s="10" t="s">
        <v>932</v>
      </c>
      <c r="B164" s="10"/>
      <c r="C164" s="79"/>
      <c r="D164" s="88"/>
      <c r="E164" s="10"/>
      <c r="F164" s="26"/>
      <c r="G164" s="26"/>
      <c r="H164" s="26"/>
      <c r="I164" s="9"/>
      <c r="J164" s="19"/>
      <c r="K164" s="21"/>
      <c r="L164" s="29" t="str">
        <f t="shared" si="3"/>
        <v/>
      </c>
      <c r="M164" s="26"/>
      <c r="N164" s="163"/>
      <c r="O164" s="123"/>
    </row>
    <row r="165" spans="1:15" x14ac:dyDescent="0.25">
      <c r="A165" s="10" t="s">
        <v>933</v>
      </c>
      <c r="B165" s="10"/>
      <c r="C165" s="79"/>
      <c r="D165" s="88"/>
      <c r="E165" s="10"/>
      <c r="F165" s="26"/>
      <c r="G165" s="26"/>
      <c r="H165" s="26"/>
      <c r="I165" s="9"/>
      <c r="J165" s="19"/>
      <c r="K165" s="21"/>
      <c r="L165" s="29" t="str">
        <f t="shared" si="3"/>
        <v/>
      </c>
      <c r="M165" s="26"/>
      <c r="N165" s="163"/>
      <c r="O165" s="123"/>
    </row>
    <row r="166" spans="1:15" x14ac:dyDescent="0.25">
      <c r="A166" s="10" t="s">
        <v>934</v>
      </c>
      <c r="B166" s="10"/>
      <c r="C166" s="79"/>
      <c r="D166" s="88"/>
      <c r="E166" s="10"/>
      <c r="F166" s="26"/>
      <c r="G166" s="26"/>
      <c r="H166" s="26"/>
      <c r="I166" s="9"/>
      <c r="J166" s="19"/>
      <c r="K166" s="21"/>
      <c r="L166" s="29" t="str">
        <f t="shared" si="3"/>
        <v/>
      </c>
      <c r="M166" s="26"/>
      <c r="N166" s="163"/>
      <c r="O166" s="123"/>
    </row>
    <row r="167" spans="1:15" x14ac:dyDescent="0.25">
      <c r="A167" s="10" t="s">
        <v>935</v>
      </c>
      <c r="B167" s="10"/>
      <c r="C167" s="79"/>
      <c r="D167" s="88"/>
      <c r="E167" s="10"/>
      <c r="F167" s="26"/>
      <c r="G167" s="26"/>
      <c r="H167" s="26"/>
      <c r="I167" s="9"/>
      <c r="J167" s="19"/>
      <c r="K167" s="21"/>
      <c r="L167" s="29" t="str">
        <f t="shared" si="3"/>
        <v/>
      </c>
      <c r="M167" s="26"/>
      <c r="N167" s="163"/>
      <c r="O167" s="123"/>
    </row>
    <row r="168" spans="1:15" x14ac:dyDescent="0.25">
      <c r="A168" s="10" t="s">
        <v>936</v>
      </c>
      <c r="B168" s="10"/>
      <c r="C168" s="79"/>
      <c r="D168" s="88"/>
      <c r="E168" s="10"/>
      <c r="F168" s="26"/>
      <c r="G168" s="26"/>
      <c r="H168" s="26"/>
      <c r="I168" s="9"/>
      <c r="J168" s="19"/>
      <c r="K168" s="21"/>
      <c r="L168" s="29" t="str">
        <f t="shared" ref="L168:L231" si="4">IF(COUNTA(J168:K168)=0,"",J168+K168)</f>
        <v/>
      </c>
      <c r="M168" s="26"/>
      <c r="N168" s="163"/>
      <c r="O168" s="123"/>
    </row>
    <row r="169" spans="1:15" x14ac:dyDescent="0.25">
      <c r="A169" s="10" t="s">
        <v>937</v>
      </c>
      <c r="B169" s="10"/>
      <c r="C169" s="79"/>
      <c r="D169" s="88"/>
      <c r="E169" s="10"/>
      <c r="F169" s="26"/>
      <c r="G169" s="26"/>
      <c r="H169" s="26"/>
      <c r="I169" s="9"/>
      <c r="J169" s="19"/>
      <c r="K169" s="21"/>
      <c r="L169" s="29" t="str">
        <f t="shared" si="4"/>
        <v/>
      </c>
      <c r="M169" s="26"/>
      <c r="N169" s="163"/>
      <c r="O169" s="123"/>
    </row>
    <row r="170" spans="1:15" x14ac:dyDescent="0.25">
      <c r="A170" s="10" t="s">
        <v>938</v>
      </c>
      <c r="B170" s="10"/>
      <c r="C170" s="79"/>
      <c r="D170" s="88"/>
      <c r="E170" s="10"/>
      <c r="F170" s="26"/>
      <c r="G170" s="26"/>
      <c r="H170" s="26"/>
      <c r="I170" s="9"/>
      <c r="J170" s="19"/>
      <c r="K170" s="21"/>
      <c r="L170" s="29" t="str">
        <f t="shared" si="4"/>
        <v/>
      </c>
      <c r="M170" s="26"/>
      <c r="N170" s="163"/>
      <c r="O170" s="123"/>
    </row>
    <row r="171" spans="1:15" x14ac:dyDescent="0.25">
      <c r="A171" s="10" t="s">
        <v>939</v>
      </c>
      <c r="B171" s="10"/>
      <c r="C171" s="79"/>
      <c r="D171" s="88"/>
      <c r="E171" s="10"/>
      <c r="F171" s="26"/>
      <c r="G171" s="26"/>
      <c r="H171" s="26"/>
      <c r="I171" s="9"/>
      <c r="J171" s="19"/>
      <c r="K171" s="21"/>
      <c r="L171" s="29" t="str">
        <f t="shared" si="4"/>
        <v/>
      </c>
      <c r="M171" s="26"/>
      <c r="N171" s="163"/>
      <c r="O171" s="123"/>
    </row>
    <row r="172" spans="1:15" x14ac:dyDescent="0.25">
      <c r="A172" s="10" t="s">
        <v>940</v>
      </c>
      <c r="B172" s="10"/>
      <c r="C172" s="79"/>
      <c r="D172" s="88"/>
      <c r="E172" s="10"/>
      <c r="F172" s="26"/>
      <c r="G172" s="26"/>
      <c r="H172" s="26"/>
      <c r="I172" s="9"/>
      <c r="J172" s="19"/>
      <c r="K172" s="21"/>
      <c r="L172" s="29" t="str">
        <f t="shared" si="4"/>
        <v/>
      </c>
      <c r="M172" s="26"/>
      <c r="N172" s="163"/>
      <c r="O172" s="123"/>
    </row>
    <row r="173" spans="1:15" x14ac:dyDescent="0.25">
      <c r="A173" s="10" t="s">
        <v>941</v>
      </c>
      <c r="B173" s="10"/>
      <c r="C173" s="79"/>
      <c r="D173" s="88"/>
      <c r="E173" s="10"/>
      <c r="F173" s="26"/>
      <c r="G173" s="26"/>
      <c r="H173" s="26"/>
      <c r="I173" s="9"/>
      <c r="J173" s="19"/>
      <c r="K173" s="21"/>
      <c r="L173" s="29" t="str">
        <f t="shared" si="4"/>
        <v/>
      </c>
      <c r="M173" s="26"/>
      <c r="N173" s="163"/>
      <c r="O173" s="123"/>
    </row>
    <row r="174" spans="1:15" x14ac:dyDescent="0.25">
      <c r="A174" s="10" t="s">
        <v>942</v>
      </c>
      <c r="B174" s="10"/>
      <c r="C174" s="79"/>
      <c r="D174" s="88"/>
      <c r="E174" s="10"/>
      <c r="F174" s="26"/>
      <c r="G174" s="26"/>
      <c r="H174" s="26"/>
      <c r="I174" s="9"/>
      <c r="J174" s="19"/>
      <c r="K174" s="21"/>
      <c r="L174" s="29" t="str">
        <f t="shared" si="4"/>
        <v/>
      </c>
      <c r="M174" s="26"/>
      <c r="N174" s="163"/>
      <c r="O174" s="123"/>
    </row>
    <row r="175" spans="1:15" x14ac:dyDescent="0.25">
      <c r="A175" s="10" t="s">
        <v>943</v>
      </c>
      <c r="B175" s="10"/>
      <c r="C175" s="79"/>
      <c r="D175" s="88"/>
      <c r="E175" s="10"/>
      <c r="F175" s="26"/>
      <c r="G175" s="26"/>
      <c r="H175" s="26"/>
      <c r="I175" s="9"/>
      <c r="J175" s="19"/>
      <c r="K175" s="21"/>
      <c r="L175" s="29" t="str">
        <f t="shared" si="4"/>
        <v/>
      </c>
      <c r="M175" s="26"/>
      <c r="N175" s="163"/>
      <c r="O175" s="123"/>
    </row>
    <row r="176" spans="1:15" x14ac:dyDescent="0.25">
      <c r="A176" s="10" t="s">
        <v>944</v>
      </c>
      <c r="B176" s="10"/>
      <c r="C176" s="79"/>
      <c r="D176" s="88"/>
      <c r="E176" s="10"/>
      <c r="F176" s="26"/>
      <c r="G176" s="26"/>
      <c r="H176" s="26"/>
      <c r="I176" s="9"/>
      <c r="J176" s="19"/>
      <c r="K176" s="21"/>
      <c r="L176" s="29" t="str">
        <f t="shared" si="4"/>
        <v/>
      </c>
      <c r="M176" s="26"/>
      <c r="N176" s="163"/>
      <c r="O176" s="123"/>
    </row>
    <row r="177" spans="1:15" x14ac:dyDescent="0.25">
      <c r="A177" s="10" t="s">
        <v>945</v>
      </c>
      <c r="B177" s="10"/>
      <c r="C177" s="79"/>
      <c r="D177" s="88"/>
      <c r="E177" s="10"/>
      <c r="F177" s="26"/>
      <c r="G177" s="26"/>
      <c r="H177" s="26"/>
      <c r="I177" s="9"/>
      <c r="J177" s="19"/>
      <c r="K177" s="21"/>
      <c r="L177" s="29" t="str">
        <f t="shared" si="4"/>
        <v/>
      </c>
      <c r="M177" s="26"/>
      <c r="N177" s="163"/>
      <c r="O177" s="123"/>
    </row>
    <row r="178" spans="1:15" x14ac:dyDescent="0.25">
      <c r="A178" s="10" t="s">
        <v>946</v>
      </c>
      <c r="B178" s="10"/>
      <c r="C178" s="79"/>
      <c r="D178" s="88"/>
      <c r="E178" s="10"/>
      <c r="F178" s="26"/>
      <c r="G178" s="26"/>
      <c r="H178" s="26"/>
      <c r="I178" s="9"/>
      <c r="J178" s="19"/>
      <c r="K178" s="21"/>
      <c r="L178" s="29" t="str">
        <f t="shared" si="4"/>
        <v/>
      </c>
      <c r="M178" s="26"/>
      <c r="N178" s="163"/>
      <c r="O178" s="123"/>
    </row>
    <row r="179" spans="1:15" x14ac:dyDescent="0.25">
      <c r="A179" s="10" t="s">
        <v>947</v>
      </c>
      <c r="B179" s="10"/>
      <c r="C179" s="79"/>
      <c r="D179" s="88"/>
      <c r="E179" s="10"/>
      <c r="F179" s="26"/>
      <c r="G179" s="26"/>
      <c r="H179" s="26"/>
      <c r="I179" s="9"/>
      <c r="J179" s="19"/>
      <c r="K179" s="21"/>
      <c r="L179" s="29" t="str">
        <f t="shared" si="4"/>
        <v/>
      </c>
      <c r="M179" s="26"/>
      <c r="N179" s="163"/>
      <c r="O179" s="123"/>
    </row>
    <row r="180" spans="1:15" x14ac:dyDescent="0.25">
      <c r="A180" s="10" t="s">
        <v>948</v>
      </c>
      <c r="B180" s="10"/>
      <c r="C180" s="79"/>
      <c r="D180" s="88"/>
      <c r="E180" s="10"/>
      <c r="F180" s="26"/>
      <c r="G180" s="26"/>
      <c r="H180" s="26"/>
      <c r="I180" s="9"/>
      <c r="J180" s="19"/>
      <c r="K180" s="21"/>
      <c r="L180" s="29" t="str">
        <f t="shared" si="4"/>
        <v/>
      </c>
      <c r="M180" s="26"/>
      <c r="N180" s="163"/>
      <c r="O180" s="123"/>
    </row>
    <row r="181" spans="1:15" x14ac:dyDescent="0.25">
      <c r="A181" s="10" t="s">
        <v>949</v>
      </c>
      <c r="B181" s="10"/>
      <c r="C181" s="79"/>
      <c r="D181" s="88"/>
      <c r="E181" s="10"/>
      <c r="F181" s="26"/>
      <c r="G181" s="26"/>
      <c r="H181" s="26"/>
      <c r="I181" s="9"/>
      <c r="J181" s="19"/>
      <c r="K181" s="21"/>
      <c r="L181" s="29" t="str">
        <f t="shared" si="4"/>
        <v/>
      </c>
      <c r="M181" s="26"/>
      <c r="N181" s="163"/>
      <c r="O181" s="123"/>
    </row>
    <row r="182" spans="1:15" x14ac:dyDescent="0.25">
      <c r="A182" s="10" t="s">
        <v>950</v>
      </c>
      <c r="B182" s="10"/>
      <c r="C182" s="79"/>
      <c r="D182" s="88"/>
      <c r="E182" s="10"/>
      <c r="F182" s="26"/>
      <c r="G182" s="26"/>
      <c r="H182" s="26"/>
      <c r="I182" s="9"/>
      <c r="J182" s="19"/>
      <c r="K182" s="21"/>
      <c r="L182" s="29" t="str">
        <f t="shared" si="4"/>
        <v/>
      </c>
      <c r="M182" s="26"/>
      <c r="N182" s="163"/>
      <c r="O182" s="123"/>
    </row>
    <row r="183" spans="1:15" x14ac:dyDescent="0.25">
      <c r="A183" s="10" t="s">
        <v>951</v>
      </c>
      <c r="B183" s="10"/>
      <c r="C183" s="79"/>
      <c r="D183" s="88"/>
      <c r="E183" s="10"/>
      <c r="F183" s="26"/>
      <c r="G183" s="26"/>
      <c r="H183" s="26"/>
      <c r="I183" s="9"/>
      <c r="J183" s="19"/>
      <c r="K183" s="21"/>
      <c r="L183" s="29" t="str">
        <f t="shared" si="4"/>
        <v/>
      </c>
      <c r="M183" s="26"/>
      <c r="N183" s="163"/>
      <c r="O183" s="123"/>
    </row>
    <row r="184" spans="1:15" x14ac:dyDescent="0.25">
      <c r="A184" s="10" t="s">
        <v>952</v>
      </c>
      <c r="B184" s="10"/>
      <c r="C184" s="79"/>
      <c r="D184" s="88"/>
      <c r="E184" s="10"/>
      <c r="F184" s="26"/>
      <c r="G184" s="26"/>
      <c r="H184" s="26"/>
      <c r="I184" s="9"/>
      <c r="J184" s="19"/>
      <c r="K184" s="21"/>
      <c r="L184" s="29" t="str">
        <f t="shared" si="4"/>
        <v/>
      </c>
      <c r="M184" s="26"/>
      <c r="N184" s="163"/>
      <c r="O184" s="123"/>
    </row>
    <row r="185" spans="1:15" x14ac:dyDescent="0.25">
      <c r="A185" s="10" t="s">
        <v>953</v>
      </c>
      <c r="B185" s="10"/>
      <c r="C185" s="79"/>
      <c r="D185" s="88"/>
      <c r="E185" s="10"/>
      <c r="F185" s="26"/>
      <c r="G185" s="26"/>
      <c r="H185" s="26"/>
      <c r="I185" s="9"/>
      <c r="J185" s="19"/>
      <c r="K185" s="21"/>
      <c r="L185" s="29" t="str">
        <f t="shared" si="4"/>
        <v/>
      </c>
      <c r="M185" s="26"/>
      <c r="N185" s="163"/>
      <c r="O185" s="123"/>
    </row>
    <row r="186" spans="1:15" x14ac:dyDescent="0.25">
      <c r="A186" s="10" t="s">
        <v>954</v>
      </c>
      <c r="B186" s="10"/>
      <c r="C186" s="79"/>
      <c r="D186" s="88"/>
      <c r="E186" s="10"/>
      <c r="F186" s="26"/>
      <c r="G186" s="26"/>
      <c r="H186" s="26"/>
      <c r="I186" s="9"/>
      <c r="J186" s="19"/>
      <c r="K186" s="21"/>
      <c r="L186" s="29" t="str">
        <f t="shared" si="4"/>
        <v/>
      </c>
      <c r="M186" s="26"/>
      <c r="N186" s="163"/>
      <c r="O186" s="123"/>
    </row>
    <row r="187" spans="1:15" x14ac:dyDescent="0.25">
      <c r="A187" s="10" t="s">
        <v>955</v>
      </c>
      <c r="B187" s="10"/>
      <c r="C187" s="79"/>
      <c r="D187" s="88"/>
      <c r="E187" s="10"/>
      <c r="F187" s="26"/>
      <c r="G187" s="26"/>
      <c r="H187" s="26"/>
      <c r="I187" s="9"/>
      <c r="J187" s="19"/>
      <c r="K187" s="21"/>
      <c r="L187" s="29" t="str">
        <f t="shared" si="4"/>
        <v/>
      </c>
      <c r="M187" s="26"/>
      <c r="N187" s="163"/>
      <c r="O187" s="123"/>
    </row>
    <row r="188" spans="1:15" x14ac:dyDescent="0.25">
      <c r="A188" s="10" t="s">
        <v>956</v>
      </c>
      <c r="B188" s="10"/>
      <c r="C188" s="79"/>
      <c r="D188" s="88"/>
      <c r="E188" s="10"/>
      <c r="F188" s="26"/>
      <c r="G188" s="26"/>
      <c r="H188" s="26"/>
      <c r="I188" s="9"/>
      <c r="J188" s="19"/>
      <c r="K188" s="21"/>
      <c r="L188" s="29" t="str">
        <f t="shared" si="4"/>
        <v/>
      </c>
      <c r="M188" s="26"/>
      <c r="N188" s="163"/>
      <c r="O188" s="123"/>
    </row>
    <row r="189" spans="1:15" x14ac:dyDescent="0.25">
      <c r="A189" s="10" t="s">
        <v>957</v>
      </c>
      <c r="B189" s="10"/>
      <c r="C189" s="79"/>
      <c r="D189" s="88"/>
      <c r="E189" s="10"/>
      <c r="F189" s="26"/>
      <c r="G189" s="26"/>
      <c r="H189" s="26"/>
      <c r="I189" s="9"/>
      <c r="J189" s="19"/>
      <c r="K189" s="21"/>
      <c r="L189" s="29" t="str">
        <f t="shared" si="4"/>
        <v/>
      </c>
      <c r="M189" s="26"/>
      <c r="N189" s="163"/>
      <c r="O189" s="123"/>
    </row>
    <row r="190" spans="1:15" x14ac:dyDescent="0.25">
      <c r="A190" s="10" t="s">
        <v>958</v>
      </c>
      <c r="B190" s="10"/>
      <c r="C190" s="79"/>
      <c r="D190" s="88"/>
      <c r="E190" s="10"/>
      <c r="F190" s="26"/>
      <c r="G190" s="26"/>
      <c r="H190" s="26"/>
      <c r="I190" s="9"/>
      <c r="J190" s="19"/>
      <c r="K190" s="21"/>
      <c r="L190" s="29" t="str">
        <f t="shared" si="4"/>
        <v/>
      </c>
      <c r="M190" s="26"/>
      <c r="N190" s="163"/>
      <c r="O190" s="123"/>
    </row>
    <row r="191" spans="1:15" x14ac:dyDescent="0.25">
      <c r="A191" s="10" t="s">
        <v>959</v>
      </c>
      <c r="B191" s="10"/>
      <c r="C191" s="79"/>
      <c r="D191" s="88"/>
      <c r="E191" s="10"/>
      <c r="F191" s="26"/>
      <c r="G191" s="26"/>
      <c r="H191" s="26"/>
      <c r="I191" s="9"/>
      <c r="J191" s="19"/>
      <c r="K191" s="21"/>
      <c r="L191" s="29" t="str">
        <f t="shared" si="4"/>
        <v/>
      </c>
      <c r="M191" s="26"/>
      <c r="N191" s="163"/>
      <c r="O191" s="123"/>
    </row>
    <row r="192" spans="1:15" x14ac:dyDescent="0.25">
      <c r="A192" s="10" t="s">
        <v>960</v>
      </c>
      <c r="B192" s="10"/>
      <c r="C192" s="79"/>
      <c r="D192" s="88"/>
      <c r="E192" s="10"/>
      <c r="F192" s="26"/>
      <c r="G192" s="26"/>
      <c r="H192" s="26"/>
      <c r="I192" s="9"/>
      <c r="J192" s="19"/>
      <c r="K192" s="21"/>
      <c r="L192" s="29" t="str">
        <f t="shared" si="4"/>
        <v/>
      </c>
      <c r="M192" s="26"/>
      <c r="N192" s="163"/>
      <c r="O192" s="123"/>
    </row>
    <row r="193" spans="1:15" x14ac:dyDescent="0.25">
      <c r="A193" s="10" t="s">
        <v>961</v>
      </c>
      <c r="B193" s="10"/>
      <c r="C193" s="79"/>
      <c r="D193" s="88"/>
      <c r="E193" s="10"/>
      <c r="F193" s="26"/>
      <c r="G193" s="26"/>
      <c r="H193" s="26"/>
      <c r="I193" s="9"/>
      <c r="J193" s="19"/>
      <c r="K193" s="21"/>
      <c r="L193" s="29" t="str">
        <f t="shared" si="4"/>
        <v/>
      </c>
      <c r="M193" s="26"/>
      <c r="N193" s="163"/>
      <c r="O193" s="123"/>
    </row>
    <row r="194" spans="1:15" x14ac:dyDescent="0.25">
      <c r="A194" s="10" t="s">
        <v>962</v>
      </c>
      <c r="B194" s="10"/>
      <c r="C194" s="79"/>
      <c r="D194" s="88"/>
      <c r="E194" s="10"/>
      <c r="F194" s="26"/>
      <c r="G194" s="26"/>
      <c r="H194" s="26"/>
      <c r="I194" s="9"/>
      <c r="J194" s="19"/>
      <c r="K194" s="21"/>
      <c r="L194" s="29" t="str">
        <f t="shared" si="4"/>
        <v/>
      </c>
      <c r="M194" s="26"/>
      <c r="N194" s="163"/>
      <c r="O194" s="123"/>
    </row>
    <row r="195" spans="1:15" x14ac:dyDescent="0.25">
      <c r="A195" s="10" t="s">
        <v>963</v>
      </c>
      <c r="B195" s="10"/>
      <c r="C195" s="79"/>
      <c r="D195" s="88"/>
      <c r="E195" s="10"/>
      <c r="F195" s="26"/>
      <c r="G195" s="26"/>
      <c r="H195" s="26"/>
      <c r="I195" s="9"/>
      <c r="J195" s="19"/>
      <c r="K195" s="21"/>
      <c r="L195" s="29" t="str">
        <f t="shared" si="4"/>
        <v/>
      </c>
      <c r="M195" s="26"/>
      <c r="N195" s="163"/>
      <c r="O195" s="123"/>
    </row>
    <row r="196" spans="1:15" x14ac:dyDescent="0.25">
      <c r="A196" s="10" t="s">
        <v>964</v>
      </c>
      <c r="B196" s="10"/>
      <c r="C196" s="79"/>
      <c r="D196" s="88"/>
      <c r="E196" s="10"/>
      <c r="F196" s="26"/>
      <c r="G196" s="26"/>
      <c r="H196" s="26"/>
      <c r="I196" s="9"/>
      <c r="J196" s="19"/>
      <c r="K196" s="21"/>
      <c r="L196" s="29" t="str">
        <f t="shared" si="4"/>
        <v/>
      </c>
      <c r="M196" s="26"/>
      <c r="N196" s="163"/>
      <c r="O196" s="123"/>
    </row>
    <row r="197" spans="1:15" x14ac:dyDescent="0.25">
      <c r="A197" s="10" t="s">
        <v>965</v>
      </c>
      <c r="B197" s="10"/>
      <c r="C197" s="79"/>
      <c r="D197" s="88"/>
      <c r="E197" s="10"/>
      <c r="F197" s="26"/>
      <c r="G197" s="26"/>
      <c r="H197" s="26"/>
      <c r="I197" s="9"/>
      <c r="J197" s="19"/>
      <c r="K197" s="21"/>
      <c r="L197" s="29" t="str">
        <f t="shared" si="4"/>
        <v/>
      </c>
      <c r="M197" s="26"/>
      <c r="N197" s="163"/>
      <c r="O197" s="123"/>
    </row>
    <row r="198" spans="1:15" x14ac:dyDescent="0.25">
      <c r="A198" s="10" t="s">
        <v>966</v>
      </c>
      <c r="B198" s="10"/>
      <c r="C198" s="79"/>
      <c r="D198" s="88"/>
      <c r="E198" s="10"/>
      <c r="F198" s="26"/>
      <c r="G198" s="26"/>
      <c r="H198" s="26"/>
      <c r="I198" s="9"/>
      <c r="J198" s="19"/>
      <c r="K198" s="21"/>
      <c r="L198" s="29" t="str">
        <f t="shared" si="4"/>
        <v/>
      </c>
      <c r="M198" s="26"/>
      <c r="N198" s="163"/>
      <c r="O198" s="123"/>
    </row>
    <row r="199" spans="1:15" x14ac:dyDescent="0.25">
      <c r="A199" s="10" t="s">
        <v>967</v>
      </c>
      <c r="B199" s="10"/>
      <c r="C199" s="79"/>
      <c r="D199" s="88"/>
      <c r="E199" s="10"/>
      <c r="F199" s="26"/>
      <c r="G199" s="26"/>
      <c r="H199" s="26"/>
      <c r="I199" s="9"/>
      <c r="J199" s="19"/>
      <c r="K199" s="21"/>
      <c r="L199" s="29" t="str">
        <f t="shared" si="4"/>
        <v/>
      </c>
      <c r="M199" s="26"/>
      <c r="N199" s="163"/>
      <c r="O199" s="123"/>
    </row>
    <row r="200" spans="1:15" x14ac:dyDescent="0.25">
      <c r="A200" s="10" t="s">
        <v>968</v>
      </c>
      <c r="B200" s="10"/>
      <c r="C200" s="79"/>
      <c r="D200" s="88"/>
      <c r="E200" s="10"/>
      <c r="F200" s="26"/>
      <c r="G200" s="26"/>
      <c r="H200" s="26"/>
      <c r="I200" s="9"/>
      <c r="J200" s="19"/>
      <c r="K200" s="21"/>
      <c r="L200" s="29" t="str">
        <f t="shared" si="4"/>
        <v/>
      </c>
      <c r="M200" s="26"/>
      <c r="N200" s="163"/>
      <c r="O200" s="123"/>
    </row>
    <row r="201" spans="1:15" x14ac:dyDescent="0.25">
      <c r="A201" s="10" t="s">
        <v>969</v>
      </c>
      <c r="B201" s="10"/>
      <c r="C201" s="79"/>
      <c r="D201" s="88"/>
      <c r="E201" s="10"/>
      <c r="F201" s="26"/>
      <c r="G201" s="26"/>
      <c r="H201" s="26"/>
      <c r="I201" s="9"/>
      <c r="J201" s="19"/>
      <c r="K201" s="21"/>
      <c r="L201" s="29" t="str">
        <f t="shared" si="4"/>
        <v/>
      </c>
      <c r="M201" s="26"/>
      <c r="N201" s="163"/>
      <c r="O201" s="123"/>
    </row>
    <row r="202" spans="1:15" x14ac:dyDescent="0.25">
      <c r="A202" s="10" t="s">
        <v>970</v>
      </c>
      <c r="B202" s="10"/>
      <c r="C202" s="79"/>
      <c r="D202" s="88"/>
      <c r="E202" s="10"/>
      <c r="F202" s="26"/>
      <c r="G202" s="26"/>
      <c r="H202" s="26"/>
      <c r="I202" s="9"/>
      <c r="J202" s="19"/>
      <c r="K202" s="21"/>
      <c r="L202" s="29" t="str">
        <f t="shared" si="4"/>
        <v/>
      </c>
      <c r="M202" s="26"/>
      <c r="N202" s="163"/>
      <c r="O202" s="123"/>
    </row>
    <row r="203" spans="1:15" x14ac:dyDescent="0.25">
      <c r="A203" s="10" t="s">
        <v>971</v>
      </c>
      <c r="B203" s="10"/>
      <c r="C203" s="79"/>
      <c r="D203" s="88"/>
      <c r="E203" s="10"/>
      <c r="F203" s="26"/>
      <c r="G203" s="26"/>
      <c r="H203" s="26"/>
      <c r="I203" s="9"/>
      <c r="J203" s="19"/>
      <c r="K203" s="21"/>
      <c r="L203" s="29" t="str">
        <f t="shared" si="4"/>
        <v/>
      </c>
      <c r="M203" s="26"/>
      <c r="N203" s="163"/>
      <c r="O203" s="123"/>
    </row>
    <row r="204" spans="1:15" x14ac:dyDescent="0.25">
      <c r="A204" s="10" t="s">
        <v>972</v>
      </c>
      <c r="B204" s="10"/>
      <c r="C204" s="79"/>
      <c r="D204" s="88"/>
      <c r="E204" s="10"/>
      <c r="F204" s="26"/>
      <c r="G204" s="26"/>
      <c r="H204" s="26"/>
      <c r="I204" s="9"/>
      <c r="J204" s="19"/>
      <c r="K204" s="21"/>
      <c r="L204" s="29" t="str">
        <f t="shared" si="4"/>
        <v/>
      </c>
      <c r="M204" s="26"/>
      <c r="N204" s="163"/>
      <c r="O204" s="123"/>
    </row>
    <row r="205" spans="1:15" x14ac:dyDescent="0.25">
      <c r="A205" s="10" t="s">
        <v>973</v>
      </c>
      <c r="B205" s="10"/>
      <c r="C205" s="79"/>
      <c r="D205" s="88"/>
      <c r="E205" s="10"/>
      <c r="F205" s="26"/>
      <c r="G205" s="26"/>
      <c r="H205" s="26"/>
      <c r="I205" s="9"/>
      <c r="J205" s="19"/>
      <c r="K205" s="21"/>
      <c r="L205" s="29" t="str">
        <f t="shared" si="4"/>
        <v/>
      </c>
      <c r="M205" s="26"/>
      <c r="N205" s="163"/>
      <c r="O205" s="123"/>
    </row>
    <row r="206" spans="1:15" x14ac:dyDescent="0.25">
      <c r="A206" s="10" t="s">
        <v>974</v>
      </c>
      <c r="B206" s="10"/>
      <c r="C206" s="79"/>
      <c r="D206" s="88"/>
      <c r="E206" s="10"/>
      <c r="F206" s="26"/>
      <c r="G206" s="26"/>
      <c r="H206" s="26"/>
      <c r="I206" s="9"/>
      <c r="J206" s="19"/>
      <c r="K206" s="21"/>
      <c r="L206" s="29" t="str">
        <f t="shared" si="4"/>
        <v/>
      </c>
      <c r="M206" s="26"/>
      <c r="N206" s="163"/>
      <c r="O206" s="123"/>
    </row>
    <row r="207" spans="1:15" x14ac:dyDescent="0.25">
      <c r="A207" s="10" t="s">
        <v>975</v>
      </c>
      <c r="B207" s="10"/>
      <c r="C207" s="79"/>
      <c r="D207" s="88"/>
      <c r="E207" s="10"/>
      <c r="F207" s="26"/>
      <c r="G207" s="26"/>
      <c r="H207" s="26"/>
      <c r="I207" s="9"/>
      <c r="J207" s="19"/>
      <c r="K207" s="21"/>
      <c r="L207" s="29" t="str">
        <f t="shared" si="4"/>
        <v/>
      </c>
      <c r="M207" s="26"/>
      <c r="N207" s="163"/>
      <c r="O207" s="123"/>
    </row>
    <row r="208" spans="1:15" x14ac:dyDescent="0.25">
      <c r="A208" s="10" t="s">
        <v>976</v>
      </c>
      <c r="B208" s="10"/>
      <c r="C208" s="79"/>
      <c r="D208" s="88"/>
      <c r="E208" s="10"/>
      <c r="F208" s="26"/>
      <c r="G208" s="26"/>
      <c r="H208" s="26"/>
      <c r="I208" s="9"/>
      <c r="J208" s="19"/>
      <c r="K208" s="21"/>
      <c r="L208" s="29" t="str">
        <f t="shared" si="4"/>
        <v/>
      </c>
      <c r="M208" s="26"/>
      <c r="N208" s="163"/>
      <c r="O208" s="123"/>
    </row>
    <row r="209" spans="1:15" x14ac:dyDescent="0.25">
      <c r="A209" s="10" t="s">
        <v>977</v>
      </c>
      <c r="B209" s="10"/>
      <c r="C209" s="79"/>
      <c r="D209" s="88"/>
      <c r="E209" s="10"/>
      <c r="F209" s="26"/>
      <c r="G209" s="26"/>
      <c r="H209" s="26"/>
      <c r="I209" s="9"/>
      <c r="J209" s="19"/>
      <c r="K209" s="21"/>
      <c r="L209" s="29" t="str">
        <f t="shared" si="4"/>
        <v/>
      </c>
      <c r="M209" s="26"/>
      <c r="N209" s="163"/>
      <c r="O209" s="123"/>
    </row>
    <row r="210" spans="1:15" x14ac:dyDescent="0.25">
      <c r="A210" s="10" t="s">
        <v>978</v>
      </c>
      <c r="B210" s="10"/>
      <c r="C210" s="79"/>
      <c r="D210" s="88"/>
      <c r="E210" s="10"/>
      <c r="F210" s="26"/>
      <c r="G210" s="26"/>
      <c r="H210" s="26"/>
      <c r="I210" s="9"/>
      <c r="J210" s="19"/>
      <c r="K210" s="21"/>
      <c r="L210" s="29" t="str">
        <f t="shared" si="4"/>
        <v/>
      </c>
      <c r="M210" s="26"/>
      <c r="N210" s="163"/>
      <c r="O210" s="123"/>
    </row>
    <row r="211" spans="1:15" x14ac:dyDescent="0.25">
      <c r="A211" s="10" t="s">
        <v>979</v>
      </c>
      <c r="B211" s="10"/>
      <c r="C211" s="79"/>
      <c r="D211" s="88"/>
      <c r="E211" s="10"/>
      <c r="F211" s="26"/>
      <c r="G211" s="26"/>
      <c r="H211" s="26"/>
      <c r="I211" s="9"/>
      <c r="J211" s="19"/>
      <c r="K211" s="21"/>
      <c r="L211" s="29" t="str">
        <f t="shared" si="4"/>
        <v/>
      </c>
      <c r="M211" s="26"/>
      <c r="N211" s="163"/>
      <c r="O211" s="123"/>
    </row>
    <row r="212" spans="1:15" x14ac:dyDescent="0.25">
      <c r="A212" s="10" t="s">
        <v>980</v>
      </c>
      <c r="B212" s="10"/>
      <c r="C212" s="79"/>
      <c r="D212" s="88"/>
      <c r="E212" s="10"/>
      <c r="F212" s="26"/>
      <c r="G212" s="26"/>
      <c r="H212" s="26"/>
      <c r="I212" s="9"/>
      <c r="J212" s="19"/>
      <c r="K212" s="21"/>
      <c r="L212" s="29" t="str">
        <f t="shared" si="4"/>
        <v/>
      </c>
      <c r="M212" s="26"/>
      <c r="N212" s="163"/>
      <c r="O212" s="123"/>
    </row>
    <row r="213" spans="1:15" x14ac:dyDescent="0.25">
      <c r="A213" s="10" t="s">
        <v>981</v>
      </c>
      <c r="B213" s="10"/>
      <c r="C213" s="79"/>
      <c r="D213" s="88"/>
      <c r="E213" s="10"/>
      <c r="F213" s="26"/>
      <c r="G213" s="26"/>
      <c r="H213" s="26"/>
      <c r="I213" s="9"/>
      <c r="J213" s="19"/>
      <c r="K213" s="21"/>
      <c r="L213" s="29" t="str">
        <f t="shared" si="4"/>
        <v/>
      </c>
      <c r="M213" s="26"/>
      <c r="N213" s="163"/>
      <c r="O213" s="123"/>
    </row>
    <row r="214" spans="1:15" x14ac:dyDescent="0.25">
      <c r="A214" s="10" t="s">
        <v>982</v>
      </c>
      <c r="B214" s="10"/>
      <c r="C214" s="79"/>
      <c r="D214" s="88"/>
      <c r="E214" s="10"/>
      <c r="F214" s="26"/>
      <c r="G214" s="26"/>
      <c r="H214" s="26"/>
      <c r="I214" s="9"/>
      <c r="J214" s="19"/>
      <c r="K214" s="21"/>
      <c r="L214" s="29" t="str">
        <f t="shared" si="4"/>
        <v/>
      </c>
      <c r="M214" s="26"/>
      <c r="N214" s="163"/>
      <c r="O214" s="123"/>
    </row>
    <row r="215" spans="1:15" x14ac:dyDescent="0.25">
      <c r="A215" s="10" t="s">
        <v>983</v>
      </c>
      <c r="B215" s="10"/>
      <c r="C215" s="79"/>
      <c r="D215" s="88"/>
      <c r="E215" s="10"/>
      <c r="F215" s="26"/>
      <c r="G215" s="26"/>
      <c r="H215" s="26"/>
      <c r="I215" s="9"/>
      <c r="J215" s="19"/>
      <c r="K215" s="21"/>
      <c r="L215" s="29" t="str">
        <f t="shared" si="4"/>
        <v/>
      </c>
      <c r="M215" s="26"/>
      <c r="N215" s="163"/>
      <c r="O215" s="123"/>
    </row>
    <row r="216" spans="1:15" x14ac:dyDescent="0.25">
      <c r="A216" s="10" t="s">
        <v>984</v>
      </c>
      <c r="B216" s="10"/>
      <c r="C216" s="79"/>
      <c r="D216" s="88"/>
      <c r="E216" s="10"/>
      <c r="F216" s="26"/>
      <c r="G216" s="26"/>
      <c r="H216" s="26"/>
      <c r="I216" s="9"/>
      <c r="J216" s="19"/>
      <c r="K216" s="21"/>
      <c r="L216" s="29" t="str">
        <f t="shared" si="4"/>
        <v/>
      </c>
      <c r="M216" s="26"/>
      <c r="N216" s="163"/>
      <c r="O216" s="123"/>
    </row>
    <row r="217" spans="1:15" x14ac:dyDescent="0.25">
      <c r="A217" s="10" t="s">
        <v>985</v>
      </c>
      <c r="B217" s="10"/>
      <c r="C217" s="79"/>
      <c r="D217" s="88"/>
      <c r="E217" s="10"/>
      <c r="F217" s="26"/>
      <c r="G217" s="26"/>
      <c r="H217" s="26"/>
      <c r="I217" s="9"/>
      <c r="J217" s="19"/>
      <c r="K217" s="21"/>
      <c r="L217" s="29" t="str">
        <f t="shared" si="4"/>
        <v/>
      </c>
      <c r="M217" s="26"/>
      <c r="N217" s="163"/>
      <c r="O217" s="123"/>
    </row>
    <row r="218" spans="1:15" x14ac:dyDescent="0.25">
      <c r="A218" s="10" t="s">
        <v>986</v>
      </c>
      <c r="B218" s="10"/>
      <c r="C218" s="79"/>
      <c r="D218" s="88"/>
      <c r="E218" s="10"/>
      <c r="F218" s="26"/>
      <c r="G218" s="26"/>
      <c r="H218" s="26"/>
      <c r="I218" s="9"/>
      <c r="J218" s="19"/>
      <c r="K218" s="21"/>
      <c r="L218" s="29" t="str">
        <f t="shared" si="4"/>
        <v/>
      </c>
      <c r="M218" s="26"/>
      <c r="N218" s="163"/>
      <c r="O218" s="123"/>
    </row>
    <row r="219" spans="1:15" x14ac:dyDescent="0.25">
      <c r="A219" s="10" t="s">
        <v>987</v>
      </c>
      <c r="B219" s="10"/>
      <c r="C219" s="79"/>
      <c r="D219" s="88"/>
      <c r="E219" s="10"/>
      <c r="F219" s="26"/>
      <c r="G219" s="26"/>
      <c r="H219" s="26"/>
      <c r="I219" s="9"/>
      <c r="J219" s="19"/>
      <c r="K219" s="21"/>
      <c r="L219" s="29" t="str">
        <f t="shared" si="4"/>
        <v/>
      </c>
      <c r="M219" s="26"/>
      <c r="N219" s="163"/>
      <c r="O219" s="123"/>
    </row>
    <row r="220" spans="1:15" x14ac:dyDescent="0.25">
      <c r="A220" s="10" t="s">
        <v>988</v>
      </c>
      <c r="B220" s="10"/>
      <c r="C220" s="79"/>
      <c r="D220" s="88"/>
      <c r="E220" s="10"/>
      <c r="F220" s="26"/>
      <c r="G220" s="26"/>
      <c r="H220" s="26"/>
      <c r="I220" s="9"/>
      <c r="J220" s="19"/>
      <c r="K220" s="21"/>
      <c r="L220" s="29" t="str">
        <f t="shared" si="4"/>
        <v/>
      </c>
      <c r="M220" s="26"/>
      <c r="N220" s="163"/>
      <c r="O220" s="123"/>
    </row>
    <row r="221" spans="1:15" x14ac:dyDescent="0.25">
      <c r="A221" s="10" t="s">
        <v>989</v>
      </c>
      <c r="B221" s="10"/>
      <c r="C221" s="79"/>
      <c r="D221" s="88"/>
      <c r="E221" s="10"/>
      <c r="F221" s="26"/>
      <c r="G221" s="26"/>
      <c r="H221" s="26"/>
      <c r="I221" s="9"/>
      <c r="J221" s="19"/>
      <c r="K221" s="21"/>
      <c r="L221" s="29" t="str">
        <f t="shared" si="4"/>
        <v/>
      </c>
      <c r="M221" s="26"/>
      <c r="N221" s="163"/>
      <c r="O221" s="123"/>
    </row>
    <row r="222" spans="1:15" x14ac:dyDescent="0.25">
      <c r="A222" s="10" t="s">
        <v>990</v>
      </c>
      <c r="B222" s="10"/>
      <c r="C222" s="79"/>
      <c r="D222" s="88"/>
      <c r="E222" s="10"/>
      <c r="F222" s="26"/>
      <c r="G222" s="26"/>
      <c r="H222" s="26"/>
      <c r="I222" s="9"/>
      <c r="J222" s="19"/>
      <c r="K222" s="21"/>
      <c r="L222" s="29" t="str">
        <f t="shared" si="4"/>
        <v/>
      </c>
      <c r="M222" s="26"/>
      <c r="N222" s="163"/>
      <c r="O222" s="123"/>
    </row>
    <row r="223" spans="1:15" x14ac:dyDescent="0.25">
      <c r="A223" s="10" t="s">
        <v>991</v>
      </c>
      <c r="B223" s="10"/>
      <c r="C223" s="79"/>
      <c r="D223" s="88"/>
      <c r="E223" s="10"/>
      <c r="F223" s="26"/>
      <c r="G223" s="26"/>
      <c r="H223" s="26"/>
      <c r="I223" s="9"/>
      <c r="J223" s="19"/>
      <c r="K223" s="21"/>
      <c r="L223" s="29" t="str">
        <f t="shared" si="4"/>
        <v/>
      </c>
      <c r="M223" s="26"/>
      <c r="N223" s="163"/>
      <c r="O223" s="123"/>
    </row>
    <row r="224" spans="1:15" x14ac:dyDescent="0.25">
      <c r="A224" s="10" t="s">
        <v>992</v>
      </c>
      <c r="B224" s="10"/>
      <c r="C224" s="79"/>
      <c r="D224" s="88"/>
      <c r="E224" s="10"/>
      <c r="F224" s="26"/>
      <c r="G224" s="26"/>
      <c r="H224" s="26"/>
      <c r="I224" s="9"/>
      <c r="J224" s="19"/>
      <c r="K224" s="21"/>
      <c r="L224" s="29" t="str">
        <f t="shared" si="4"/>
        <v/>
      </c>
      <c r="M224" s="26"/>
      <c r="N224" s="163"/>
      <c r="O224" s="123"/>
    </row>
    <row r="225" spans="1:15" x14ac:dyDescent="0.25">
      <c r="A225" s="10" t="s">
        <v>993</v>
      </c>
      <c r="B225" s="10"/>
      <c r="C225" s="79"/>
      <c r="D225" s="88"/>
      <c r="E225" s="10"/>
      <c r="F225" s="26"/>
      <c r="G225" s="26"/>
      <c r="H225" s="26"/>
      <c r="I225" s="9"/>
      <c r="J225" s="19"/>
      <c r="K225" s="21"/>
      <c r="L225" s="29" t="str">
        <f t="shared" si="4"/>
        <v/>
      </c>
      <c r="M225" s="26"/>
      <c r="N225" s="163"/>
      <c r="O225" s="123"/>
    </row>
    <row r="226" spans="1:15" x14ac:dyDescent="0.25">
      <c r="A226" s="10" t="s">
        <v>994</v>
      </c>
      <c r="B226" s="10"/>
      <c r="C226" s="79"/>
      <c r="D226" s="88"/>
      <c r="E226" s="10"/>
      <c r="F226" s="26"/>
      <c r="G226" s="26"/>
      <c r="H226" s="26"/>
      <c r="I226" s="9"/>
      <c r="J226" s="19"/>
      <c r="K226" s="21"/>
      <c r="L226" s="29" t="str">
        <f t="shared" si="4"/>
        <v/>
      </c>
      <c r="M226" s="26"/>
      <c r="N226" s="163"/>
      <c r="O226" s="123"/>
    </row>
    <row r="227" spans="1:15" x14ac:dyDescent="0.25">
      <c r="A227" s="10" t="s">
        <v>995</v>
      </c>
      <c r="B227" s="10"/>
      <c r="C227" s="79"/>
      <c r="D227" s="88"/>
      <c r="E227" s="10"/>
      <c r="F227" s="26"/>
      <c r="G227" s="26"/>
      <c r="H227" s="26"/>
      <c r="I227" s="9"/>
      <c r="J227" s="19"/>
      <c r="K227" s="21"/>
      <c r="L227" s="29" t="str">
        <f t="shared" si="4"/>
        <v/>
      </c>
      <c r="M227" s="26"/>
      <c r="N227" s="163"/>
      <c r="O227" s="123"/>
    </row>
    <row r="228" spans="1:15" x14ac:dyDescent="0.25">
      <c r="A228" s="10" t="s">
        <v>996</v>
      </c>
      <c r="B228" s="10"/>
      <c r="C228" s="79"/>
      <c r="D228" s="88"/>
      <c r="E228" s="10"/>
      <c r="F228" s="26"/>
      <c r="G228" s="26"/>
      <c r="H228" s="26"/>
      <c r="I228" s="9"/>
      <c r="J228" s="19"/>
      <c r="K228" s="21"/>
      <c r="L228" s="29" t="str">
        <f t="shared" si="4"/>
        <v/>
      </c>
      <c r="M228" s="26"/>
      <c r="N228" s="163"/>
      <c r="O228" s="123"/>
    </row>
    <row r="229" spans="1:15" x14ac:dyDescent="0.25">
      <c r="A229" s="10" t="s">
        <v>997</v>
      </c>
      <c r="B229" s="10"/>
      <c r="C229" s="79"/>
      <c r="D229" s="88"/>
      <c r="E229" s="10"/>
      <c r="F229" s="26"/>
      <c r="G229" s="26"/>
      <c r="H229" s="26"/>
      <c r="I229" s="9"/>
      <c r="J229" s="19"/>
      <c r="K229" s="21"/>
      <c r="L229" s="29" t="str">
        <f t="shared" si="4"/>
        <v/>
      </c>
      <c r="M229" s="26"/>
      <c r="N229" s="163"/>
      <c r="O229" s="123"/>
    </row>
    <row r="230" spans="1:15" x14ac:dyDescent="0.25">
      <c r="A230" s="10" t="s">
        <v>998</v>
      </c>
      <c r="B230" s="10"/>
      <c r="C230" s="79"/>
      <c r="D230" s="88"/>
      <c r="E230" s="10"/>
      <c r="F230" s="26"/>
      <c r="G230" s="26"/>
      <c r="H230" s="26"/>
      <c r="I230" s="9"/>
      <c r="J230" s="19"/>
      <c r="K230" s="21"/>
      <c r="L230" s="29" t="str">
        <f t="shared" si="4"/>
        <v/>
      </c>
      <c r="M230" s="26"/>
      <c r="N230" s="163"/>
      <c r="O230" s="123"/>
    </row>
    <row r="231" spans="1:15" x14ac:dyDescent="0.25">
      <c r="A231" s="10" t="s">
        <v>999</v>
      </c>
      <c r="B231" s="10"/>
      <c r="C231" s="79"/>
      <c r="D231" s="88"/>
      <c r="E231" s="10"/>
      <c r="F231" s="26"/>
      <c r="G231" s="26"/>
      <c r="H231" s="26"/>
      <c r="I231" s="9"/>
      <c r="J231" s="19"/>
      <c r="K231" s="21"/>
      <c r="L231" s="29" t="str">
        <f t="shared" si="4"/>
        <v/>
      </c>
      <c r="M231" s="26"/>
      <c r="N231" s="163"/>
      <c r="O231" s="123"/>
    </row>
    <row r="232" spans="1:15" x14ac:dyDescent="0.25">
      <c r="A232" s="10" t="s">
        <v>1000</v>
      </c>
      <c r="B232" s="10"/>
      <c r="C232" s="79"/>
      <c r="D232" s="88"/>
      <c r="E232" s="10"/>
      <c r="F232" s="26"/>
      <c r="G232" s="26"/>
      <c r="H232" s="26"/>
      <c r="I232" s="9"/>
      <c r="J232" s="19"/>
      <c r="K232" s="21"/>
      <c r="L232" s="29" t="str">
        <f t="shared" ref="L232:L295" si="5">IF(COUNTA(J232:K232)=0,"",J232+K232)</f>
        <v/>
      </c>
      <c r="M232" s="26"/>
      <c r="N232" s="163"/>
      <c r="O232" s="123"/>
    </row>
    <row r="233" spans="1:15" x14ac:dyDescent="0.25">
      <c r="A233" s="10" t="s">
        <v>1001</v>
      </c>
      <c r="B233" s="10"/>
      <c r="C233" s="79"/>
      <c r="D233" s="88"/>
      <c r="E233" s="10"/>
      <c r="F233" s="26"/>
      <c r="G233" s="26"/>
      <c r="H233" s="26"/>
      <c r="I233" s="9"/>
      <c r="J233" s="19"/>
      <c r="K233" s="21"/>
      <c r="L233" s="29" t="str">
        <f t="shared" si="5"/>
        <v/>
      </c>
      <c r="M233" s="26"/>
      <c r="N233" s="163"/>
      <c r="O233" s="123"/>
    </row>
    <row r="234" spans="1:15" x14ac:dyDescent="0.25">
      <c r="A234" s="10" t="s">
        <v>1002</v>
      </c>
      <c r="B234" s="10"/>
      <c r="C234" s="79"/>
      <c r="D234" s="88"/>
      <c r="E234" s="10"/>
      <c r="F234" s="26"/>
      <c r="G234" s="26"/>
      <c r="H234" s="26"/>
      <c r="I234" s="9"/>
      <c r="J234" s="19"/>
      <c r="K234" s="21"/>
      <c r="L234" s="29" t="str">
        <f t="shared" si="5"/>
        <v/>
      </c>
      <c r="M234" s="26"/>
      <c r="N234" s="163"/>
      <c r="O234" s="123"/>
    </row>
    <row r="235" spans="1:15" x14ac:dyDescent="0.25">
      <c r="A235" s="10" t="s">
        <v>1003</v>
      </c>
      <c r="B235" s="10"/>
      <c r="C235" s="79"/>
      <c r="D235" s="88"/>
      <c r="E235" s="10"/>
      <c r="F235" s="26"/>
      <c r="G235" s="26"/>
      <c r="H235" s="26"/>
      <c r="I235" s="9"/>
      <c r="J235" s="19"/>
      <c r="K235" s="21"/>
      <c r="L235" s="29" t="str">
        <f t="shared" si="5"/>
        <v/>
      </c>
      <c r="M235" s="26"/>
      <c r="N235" s="163"/>
      <c r="O235" s="123"/>
    </row>
    <row r="236" spans="1:15" x14ac:dyDescent="0.25">
      <c r="A236" s="10" t="s">
        <v>1004</v>
      </c>
      <c r="B236" s="10"/>
      <c r="C236" s="79"/>
      <c r="D236" s="88"/>
      <c r="E236" s="10"/>
      <c r="F236" s="26"/>
      <c r="G236" s="26"/>
      <c r="H236" s="26"/>
      <c r="I236" s="9"/>
      <c r="J236" s="19"/>
      <c r="K236" s="21"/>
      <c r="L236" s="29" t="str">
        <f t="shared" si="5"/>
        <v/>
      </c>
      <c r="M236" s="26"/>
      <c r="N236" s="163"/>
      <c r="O236" s="123"/>
    </row>
    <row r="237" spans="1:15" x14ac:dyDescent="0.25">
      <c r="A237" s="10" t="s">
        <v>1005</v>
      </c>
      <c r="B237" s="10"/>
      <c r="C237" s="79"/>
      <c r="D237" s="88"/>
      <c r="E237" s="10"/>
      <c r="F237" s="26"/>
      <c r="G237" s="26"/>
      <c r="H237" s="26"/>
      <c r="I237" s="9"/>
      <c r="J237" s="19"/>
      <c r="K237" s="21"/>
      <c r="L237" s="29" t="str">
        <f t="shared" si="5"/>
        <v/>
      </c>
      <c r="M237" s="26"/>
      <c r="N237" s="163"/>
      <c r="O237" s="123"/>
    </row>
    <row r="238" spans="1:15" x14ac:dyDescent="0.25">
      <c r="A238" s="10" t="s">
        <v>1006</v>
      </c>
      <c r="B238" s="10"/>
      <c r="C238" s="79"/>
      <c r="D238" s="88"/>
      <c r="E238" s="10"/>
      <c r="F238" s="26"/>
      <c r="G238" s="26"/>
      <c r="H238" s="26"/>
      <c r="I238" s="9"/>
      <c r="J238" s="19"/>
      <c r="K238" s="21"/>
      <c r="L238" s="29" t="str">
        <f t="shared" si="5"/>
        <v/>
      </c>
      <c r="M238" s="26"/>
      <c r="N238" s="163"/>
      <c r="O238" s="123"/>
    </row>
    <row r="239" spans="1:15" x14ac:dyDescent="0.25">
      <c r="A239" s="10" t="s">
        <v>1007</v>
      </c>
      <c r="B239" s="10"/>
      <c r="C239" s="79"/>
      <c r="D239" s="88"/>
      <c r="E239" s="10"/>
      <c r="F239" s="26"/>
      <c r="G239" s="26"/>
      <c r="H239" s="26"/>
      <c r="I239" s="9"/>
      <c r="J239" s="19"/>
      <c r="K239" s="21"/>
      <c r="L239" s="29" t="str">
        <f t="shared" si="5"/>
        <v/>
      </c>
      <c r="M239" s="26"/>
      <c r="N239" s="163"/>
      <c r="O239" s="123"/>
    </row>
    <row r="240" spans="1:15" x14ac:dyDescent="0.25">
      <c r="A240" s="10" t="s">
        <v>1008</v>
      </c>
      <c r="B240" s="10"/>
      <c r="C240" s="79"/>
      <c r="D240" s="88"/>
      <c r="E240" s="10"/>
      <c r="F240" s="26"/>
      <c r="G240" s="26"/>
      <c r="H240" s="26"/>
      <c r="I240" s="9"/>
      <c r="J240" s="19"/>
      <c r="K240" s="21"/>
      <c r="L240" s="29" t="str">
        <f t="shared" si="5"/>
        <v/>
      </c>
      <c r="M240" s="26"/>
      <c r="N240" s="163"/>
      <c r="O240" s="123"/>
    </row>
    <row r="241" spans="1:15" x14ac:dyDescent="0.25">
      <c r="A241" s="10" t="s">
        <v>1009</v>
      </c>
      <c r="B241" s="10"/>
      <c r="C241" s="79"/>
      <c r="D241" s="88"/>
      <c r="E241" s="10"/>
      <c r="F241" s="26"/>
      <c r="G241" s="26"/>
      <c r="H241" s="26"/>
      <c r="I241" s="9"/>
      <c r="J241" s="19"/>
      <c r="K241" s="21"/>
      <c r="L241" s="29" t="str">
        <f t="shared" si="5"/>
        <v/>
      </c>
      <c r="M241" s="26"/>
      <c r="N241" s="163"/>
      <c r="O241" s="123"/>
    </row>
    <row r="242" spans="1:15" x14ac:dyDescent="0.25">
      <c r="A242" s="10" t="s">
        <v>1010</v>
      </c>
      <c r="B242" s="10"/>
      <c r="C242" s="79"/>
      <c r="D242" s="88"/>
      <c r="E242" s="10"/>
      <c r="F242" s="26"/>
      <c r="G242" s="26"/>
      <c r="H242" s="26"/>
      <c r="I242" s="9"/>
      <c r="J242" s="19"/>
      <c r="K242" s="21"/>
      <c r="L242" s="29" t="str">
        <f t="shared" si="5"/>
        <v/>
      </c>
      <c r="M242" s="26"/>
      <c r="N242" s="163"/>
      <c r="O242" s="123"/>
    </row>
    <row r="243" spans="1:15" x14ac:dyDescent="0.25">
      <c r="A243" s="10" t="s">
        <v>1011</v>
      </c>
      <c r="B243" s="10"/>
      <c r="C243" s="79"/>
      <c r="D243" s="88"/>
      <c r="E243" s="10"/>
      <c r="F243" s="26"/>
      <c r="G243" s="26"/>
      <c r="H243" s="26"/>
      <c r="I243" s="9"/>
      <c r="J243" s="19"/>
      <c r="K243" s="21"/>
      <c r="L243" s="29" t="str">
        <f t="shared" si="5"/>
        <v/>
      </c>
      <c r="M243" s="26"/>
      <c r="N243" s="163"/>
      <c r="O243" s="123"/>
    </row>
    <row r="244" spans="1:15" x14ac:dyDescent="0.25">
      <c r="A244" s="10" t="s">
        <v>1012</v>
      </c>
      <c r="B244" s="10"/>
      <c r="C244" s="79"/>
      <c r="D244" s="88"/>
      <c r="E244" s="10"/>
      <c r="F244" s="26"/>
      <c r="G244" s="26"/>
      <c r="H244" s="26"/>
      <c r="I244" s="9"/>
      <c r="J244" s="19"/>
      <c r="K244" s="21"/>
      <c r="L244" s="29" t="str">
        <f t="shared" si="5"/>
        <v/>
      </c>
      <c r="M244" s="26"/>
      <c r="N244" s="163"/>
      <c r="O244" s="123"/>
    </row>
    <row r="245" spans="1:15" x14ac:dyDescent="0.25">
      <c r="A245" s="10" t="s">
        <v>1013</v>
      </c>
      <c r="B245" s="10"/>
      <c r="C245" s="79"/>
      <c r="D245" s="88"/>
      <c r="E245" s="10"/>
      <c r="F245" s="26"/>
      <c r="G245" s="26"/>
      <c r="H245" s="26"/>
      <c r="I245" s="9"/>
      <c r="J245" s="19"/>
      <c r="K245" s="21"/>
      <c r="L245" s="29" t="str">
        <f t="shared" si="5"/>
        <v/>
      </c>
      <c r="M245" s="26"/>
      <c r="N245" s="163"/>
      <c r="O245" s="123"/>
    </row>
    <row r="246" spans="1:15" x14ac:dyDescent="0.25">
      <c r="A246" s="10" t="s">
        <v>1014</v>
      </c>
      <c r="B246" s="10"/>
      <c r="C246" s="79"/>
      <c r="D246" s="88"/>
      <c r="E246" s="10"/>
      <c r="F246" s="26"/>
      <c r="G246" s="26"/>
      <c r="H246" s="26"/>
      <c r="I246" s="9"/>
      <c r="J246" s="19"/>
      <c r="K246" s="21"/>
      <c r="L246" s="29" t="str">
        <f t="shared" si="5"/>
        <v/>
      </c>
      <c r="M246" s="26"/>
      <c r="N246" s="163"/>
      <c r="O246" s="123"/>
    </row>
    <row r="247" spans="1:15" x14ac:dyDescent="0.25">
      <c r="A247" s="10" t="s">
        <v>1015</v>
      </c>
      <c r="B247" s="10"/>
      <c r="C247" s="79"/>
      <c r="D247" s="88"/>
      <c r="E247" s="10"/>
      <c r="F247" s="26"/>
      <c r="G247" s="26"/>
      <c r="H247" s="26"/>
      <c r="I247" s="9"/>
      <c r="J247" s="19"/>
      <c r="K247" s="21"/>
      <c r="L247" s="29" t="str">
        <f t="shared" si="5"/>
        <v/>
      </c>
      <c r="M247" s="26"/>
      <c r="N247" s="163"/>
      <c r="O247" s="123"/>
    </row>
    <row r="248" spans="1:15" x14ac:dyDescent="0.25">
      <c r="A248" s="10" t="s">
        <v>1016</v>
      </c>
      <c r="B248" s="10"/>
      <c r="C248" s="79"/>
      <c r="D248" s="88"/>
      <c r="E248" s="10"/>
      <c r="F248" s="26"/>
      <c r="G248" s="26"/>
      <c r="H248" s="26"/>
      <c r="I248" s="9"/>
      <c r="J248" s="19"/>
      <c r="K248" s="21"/>
      <c r="L248" s="29" t="str">
        <f t="shared" si="5"/>
        <v/>
      </c>
      <c r="M248" s="26"/>
      <c r="N248" s="163"/>
      <c r="O248" s="123"/>
    </row>
    <row r="249" spans="1:15" x14ac:dyDescent="0.25">
      <c r="A249" s="10" t="s">
        <v>1017</v>
      </c>
      <c r="B249" s="10"/>
      <c r="C249" s="79"/>
      <c r="D249" s="88"/>
      <c r="E249" s="10"/>
      <c r="F249" s="26"/>
      <c r="G249" s="26"/>
      <c r="H249" s="26"/>
      <c r="I249" s="9"/>
      <c r="J249" s="19"/>
      <c r="K249" s="21"/>
      <c r="L249" s="29" t="str">
        <f t="shared" si="5"/>
        <v/>
      </c>
      <c r="M249" s="26"/>
      <c r="N249" s="163"/>
      <c r="O249" s="123"/>
    </row>
    <row r="250" spans="1:15" x14ac:dyDescent="0.25">
      <c r="A250" s="10" t="s">
        <v>1018</v>
      </c>
      <c r="B250" s="10"/>
      <c r="C250" s="79"/>
      <c r="D250" s="88"/>
      <c r="E250" s="10"/>
      <c r="F250" s="26"/>
      <c r="G250" s="26"/>
      <c r="H250" s="26"/>
      <c r="I250" s="9"/>
      <c r="J250" s="19"/>
      <c r="K250" s="21"/>
      <c r="L250" s="29" t="str">
        <f t="shared" si="5"/>
        <v/>
      </c>
      <c r="M250" s="26"/>
      <c r="N250" s="163"/>
      <c r="O250" s="123"/>
    </row>
    <row r="251" spans="1:15" x14ac:dyDescent="0.25">
      <c r="A251" s="10" t="s">
        <v>1019</v>
      </c>
      <c r="B251" s="10"/>
      <c r="C251" s="79"/>
      <c r="D251" s="88"/>
      <c r="E251" s="10"/>
      <c r="F251" s="26"/>
      <c r="G251" s="26"/>
      <c r="H251" s="26"/>
      <c r="I251" s="9"/>
      <c r="J251" s="19"/>
      <c r="K251" s="21"/>
      <c r="L251" s="29" t="str">
        <f t="shared" si="5"/>
        <v/>
      </c>
      <c r="M251" s="26"/>
      <c r="N251" s="163"/>
      <c r="O251" s="123"/>
    </row>
    <row r="252" spans="1:15" x14ac:dyDescent="0.25">
      <c r="A252" s="10" t="s">
        <v>1020</v>
      </c>
      <c r="B252" s="10"/>
      <c r="C252" s="79"/>
      <c r="D252" s="88"/>
      <c r="E252" s="10"/>
      <c r="F252" s="26"/>
      <c r="G252" s="26"/>
      <c r="H252" s="26"/>
      <c r="I252" s="9"/>
      <c r="J252" s="19"/>
      <c r="K252" s="21"/>
      <c r="L252" s="29" t="str">
        <f t="shared" si="5"/>
        <v/>
      </c>
      <c r="M252" s="26"/>
      <c r="N252" s="163"/>
      <c r="O252" s="123"/>
    </row>
    <row r="253" spans="1:15" x14ac:dyDescent="0.25">
      <c r="A253" s="10" t="s">
        <v>1021</v>
      </c>
      <c r="B253" s="10"/>
      <c r="C253" s="79"/>
      <c r="D253" s="88"/>
      <c r="E253" s="10"/>
      <c r="F253" s="26"/>
      <c r="G253" s="26"/>
      <c r="H253" s="26"/>
      <c r="I253" s="9"/>
      <c r="J253" s="19"/>
      <c r="K253" s="21"/>
      <c r="L253" s="29" t="str">
        <f t="shared" si="5"/>
        <v/>
      </c>
      <c r="M253" s="26"/>
      <c r="N253" s="163"/>
      <c r="O253" s="123"/>
    </row>
    <row r="254" spans="1:15" x14ac:dyDescent="0.25">
      <c r="A254" s="10" t="s">
        <v>1022</v>
      </c>
      <c r="B254" s="10"/>
      <c r="C254" s="79"/>
      <c r="D254" s="88"/>
      <c r="E254" s="10"/>
      <c r="F254" s="26"/>
      <c r="G254" s="26"/>
      <c r="H254" s="26"/>
      <c r="I254" s="9"/>
      <c r="J254" s="19"/>
      <c r="K254" s="21"/>
      <c r="L254" s="29" t="str">
        <f t="shared" si="5"/>
        <v/>
      </c>
      <c r="M254" s="26"/>
      <c r="N254" s="163"/>
      <c r="O254" s="123"/>
    </row>
    <row r="255" spans="1:15" x14ac:dyDescent="0.25">
      <c r="A255" s="10" t="s">
        <v>1023</v>
      </c>
      <c r="B255" s="10"/>
      <c r="C255" s="79"/>
      <c r="D255" s="88"/>
      <c r="E255" s="10"/>
      <c r="F255" s="26"/>
      <c r="G255" s="26"/>
      <c r="H255" s="26"/>
      <c r="I255" s="9"/>
      <c r="J255" s="19"/>
      <c r="K255" s="21"/>
      <c r="L255" s="29" t="str">
        <f t="shared" si="5"/>
        <v/>
      </c>
      <c r="M255" s="26"/>
      <c r="N255" s="163"/>
      <c r="O255" s="123"/>
    </row>
    <row r="256" spans="1:15" x14ac:dyDescent="0.25">
      <c r="A256" s="10" t="s">
        <v>1024</v>
      </c>
      <c r="B256" s="10"/>
      <c r="C256" s="79"/>
      <c r="D256" s="88"/>
      <c r="E256" s="10"/>
      <c r="F256" s="26"/>
      <c r="G256" s="26"/>
      <c r="H256" s="26"/>
      <c r="I256" s="9"/>
      <c r="J256" s="19"/>
      <c r="K256" s="21"/>
      <c r="L256" s="29" t="str">
        <f t="shared" si="5"/>
        <v/>
      </c>
      <c r="M256" s="26"/>
      <c r="N256" s="163"/>
      <c r="O256" s="123"/>
    </row>
    <row r="257" spans="1:15" x14ac:dyDescent="0.25">
      <c r="A257" s="10" t="s">
        <v>1025</v>
      </c>
      <c r="B257" s="10"/>
      <c r="C257" s="79"/>
      <c r="D257" s="88"/>
      <c r="E257" s="10"/>
      <c r="F257" s="26"/>
      <c r="G257" s="26"/>
      <c r="H257" s="26"/>
      <c r="I257" s="9"/>
      <c r="J257" s="19"/>
      <c r="K257" s="21"/>
      <c r="L257" s="29" t="str">
        <f t="shared" si="5"/>
        <v/>
      </c>
      <c r="M257" s="26"/>
      <c r="N257" s="163"/>
      <c r="O257" s="123"/>
    </row>
    <row r="258" spans="1:15" x14ac:dyDescent="0.25">
      <c r="A258" s="10" t="s">
        <v>1026</v>
      </c>
      <c r="B258" s="10"/>
      <c r="C258" s="79"/>
      <c r="D258" s="88"/>
      <c r="E258" s="10"/>
      <c r="F258" s="26"/>
      <c r="G258" s="26"/>
      <c r="H258" s="26"/>
      <c r="I258" s="9"/>
      <c r="J258" s="19"/>
      <c r="K258" s="21"/>
      <c r="L258" s="29" t="str">
        <f t="shared" si="5"/>
        <v/>
      </c>
      <c r="M258" s="26"/>
      <c r="N258" s="163"/>
      <c r="O258" s="123"/>
    </row>
    <row r="259" spans="1:15" x14ac:dyDescent="0.25">
      <c r="A259" s="10" t="s">
        <v>1027</v>
      </c>
      <c r="B259" s="10"/>
      <c r="C259" s="79"/>
      <c r="D259" s="88"/>
      <c r="E259" s="10"/>
      <c r="F259" s="26"/>
      <c r="G259" s="26"/>
      <c r="H259" s="26"/>
      <c r="I259" s="9"/>
      <c r="J259" s="19"/>
      <c r="K259" s="21"/>
      <c r="L259" s="29" t="str">
        <f t="shared" si="5"/>
        <v/>
      </c>
      <c r="M259" s="26"/>
      <c r="N259" s="163"/>
      <c r="O259" s="123"/>
    </row>
    <row r="260" spans="1:15" x14ac:dyDescent="0.25">
      <c r="A260" s="10" t="s">
        <v>1028</v>
      </c>
      <c r="B260" s="10"/>
      <c r="C260" s="79"/>
      <c r="D260" s="88"/>
      <c r="E260" s="10"/>
      <c r="F260" s="26"/>
      <c r="G260" s="26"/>
      <c r="H260" s="26"/>
      <c r="I260" s="9"/>
      <c r="J260" s="19"/>
      <c r="K260" s="21"/>
      <c r="L260" s="29" t="str">
        <f t="shared" si="5"/>
        <v/>
      </c>
      <c r="M260" s="26"/>
      <c r="N260" s="163"/>
      <c r="O260" s="123"/>
    </row>
    <row r="261" spans="1:15" x14ac:dyDescent="0.25">
      <c r="A261" s="10" t="s">
        <v>1029</v>
      </c>
      <c r="B261" s="10"/>
      <c r="C261" s="79"/>
      <c r="D261" s="88"/>
      <c r="E261" s="10"/>
      <c r="F261" s="26"/>
      <c r="G261" s="26"/>
      <c r="H261" s="26"/>
      <c r="I261" s="9"/>
      <c r="J261" s="19"/>
      <c r="K261" s="21"/>
      <c r="L261" s="29" t="str">
        <f t="shared" si="5"/>
        <v/>
      </c>
      <c r="M261" s="26"/>
      <c r="N261" s="163"/>
      <c r="O261" s="123"/>
    </row>
    <row r="262" spans="1:15" x14ac:dyDescent="0.25">
      <c r="A262" s="10" t="s">
        <v>1030</v>
      </c>
      <c r="B262" s="10"/>
      <c r="C262" s="79"/>
      <c r="D262" s="88"/>
      <c r="E262" s="10"/>
      <c r="F262" s="26"/>
      <c r="G262" s="26"/>
      <c r="H262" s="26"/>
      <c r="I262" s="9"/>
      <c r="J262" s="19"/>
      <c r="K262" s="21"/>
      <c r="L262" s="29" t="str">
        <f t="shared" si="5"/>
        <v/>
      </c>
      <c r="M262" s="26"/>
      <c r="N262" s="163"/>
      <c r="O262" s="123"/>
    </row>
    <row r="263" spans="1:15" x14ac:dyDescent="0.25">
      <c r="A263" s="10" t="s">
        <v>1031</v>
      </c>
      <c r="B263" s="10"/>
      <c r="C263" s="79"/>
      <c r="D263" s="88"/>
      <c r="E263" s="10"/>
      <c r="F263" s="26"/>
      <c r="G263" s="26"/>
      <c r="H263" s="26"/>
      <c r="I263" s="9"/>
      <c r="J263" s="19"/>
      <c r="K263" s="21"/>
      <c r="L263" s="29" t="str">
        <f t="shared" si="5"/>
        <v/>
      </c>
      <c r="M263" s="26"/>
      <c r="N263" s="163"/>
      <c r="O263" s="123"/>
    </row>
    <row r="264" spans="1:15" x14ac:dyDescent="0.25">
      <c r="A264" s="10" t="s">
        <v>1032</v>
      </c>
      <c r="B264" s="10"/>
      <c r="C264" s="79"/>
      <c r="D264" s="88"/>
      <c r="E264" s="10"/>
      <c r="F264" s="26"/>
      <c r="G264" s="26"/>
      <c r="H264" s="26"/>
      <c r="I264" s="9"/>
      <c r="J264" s="19"/>
      <c r="K264" s="21"/>
      <c r="L264" s="29" t="str">
        <f t="shared" si="5"/>
        <v/>
      </c>
      <c r="M264" s="26"/>
      <c r="N264" s="163"/>
      <c r="O264" s="123"/>
    </row>
    <row r="265" spans="1:15" x14ac:dyDescent="0.25">
      <c r="A265" s="10" t="s">
        <v>1033</v>
      </c>
      <c r="B265" s="10"/>
      <c r="C265" s="79"/>
      <c r="D265" s="88"/>
      <c r="E265" s="10"/>
      <c r="F265" s="26"/>
      <c r="G265" s="26"/>
      <c r="H265" s="26"/>
      <c r="I265" s="9"/>
      <c r="J265" s="19"/>
      <c r="K265" s="21"/>
      <c r="L265" s="29" t="str">
        <f t="shared" si="5"/>
        <v/>
      </c>
      <c r="M265" s="26"/>
      <c r="N265" s="163"/>
      <c r="O265" s="123"/>
    </row>
    <row r="266" spans="1:15" x14ac:dyDescent="0.25">
      <c r="A266" s="10" t="s">
        <v>1034</v>
      </c>
      <c r="B266" s="10"/>
      <c r="C266" s="79"/>
      <c r="D266" s="88"/>
      <c r="E266" s="10"/>
      <c r="F266" s="26"/>
      <c r="G266" s="26"/>
      <c r="H266" s="26"/>
      <c r="I266" s="9"/>
      <c r="J266" s="19"/>
      <c r="K266" s="21"/>
      <c r="L266" s="29" t="str">
        <f t="shared" si="5"/>
        <v/>
      </c>
      <c r="M266" s="26"/>
      <c r="N266" s="163"/>
      <c r="O266" s="123"/>
    </row>
    <row r="267" spans="1:15" x14ac:dyDescent="0.25">
      <c r="A267" s="10" t="s">
        <v>1035</v>
      </c>
      <c r="B267" s="10"/>
      <c r="C267" s="79"/>
      <c r="D267" s="88"/>
      <c r="E267" s="10"/>
      <c r="F267" s="26"/>
      <c r="G267" s="26"/>
      <c r="H267" s="26"/>
      <c r="I267" s="9"/>
      <c r="J267" s="19"/>
      <c r="K267" s="21"/>
      <c r="L267" s="29" t="str">
        <f t="shared" si="5"/>
        <v/>
      </c>
      <c r="M267" s="26"/>
      <c r="N267" s="163"/>
      <c r="O267" s="123"/>
    </row>
    <row r="268" spans="1:15" x14ac:dyDescent="0.25">
      <c r="A268" s="10" t="s">
        <v>1036</v>
      </c>
      <c r="B268" s="10"/>
      <c r="C268" s="79"/>
      <c r="D268" s="88"/>
      <c r="E268" s="10"/>
      <c r="F268" s="26"/>
      <c r="G268" s="26"/>
      <c r="H268" s="26"/>
      <c r="I268" s="9"/>
      <c r="J268" s="19"/>
      <c r="K268" s="21"/>
      <c r="L268" s="29" t="str">
        <f t="shared" si="5"/>
        <v/>
      </c>
      <c r="M268" s="26"/>
      <c r="N268" s="163"/>
      <c r="O268" s="123"/>
    </row>
    <row r="269" spans="1:15" x14ac:dyDescent="0.25">
      <c r="A269" s="10" t="s">
        <v>1037</v>
      </c>
      <c r="B269" s="10"/>
      <c r="C269" s="79"/>
      <c r="D269" s="88"/>
      <c r="E269" s="10"/>
      <c r="F269" s="26"/>
      <c r="G269" s="26"/>
      <c r="H269" s="26"/>
      <c r="I269" s="9"/>
      <c r="J269" s="19"/>
      <c r="K269" s="21"/>
      <c r="L269" s="29" t="str">
        <f t="shared" si="5"/>
        <v/>
      </c>
      <c r="M269" s="26"/>
      <c r="N269" s="163"/>
      <c r="O269" s="123"/>
    </row>
    <row r="270" spans="1:15" x14ac:dyDescent="0.25">
      <c r="A270" s="10" t="s">
        <v>1038</v>
      </c>
      <c r="B270" s="10"/>
      <c r="C270" s="79"/>
      <c r="D270" s="88"/>
      <c r="E270" s="10"/>
      <c r="F270" s="26"/>
      <c r="G270" s="26"/>
      <c r="H270" s="26"/>
      <c r="I270" s="9"/>
      <c r="J270" s="19"/>
      <c r="K270" s="21"/>
      <c r="L270" s="29" t="str">
        <f t="shared" si="5"/>
        <v/>
      </c>
      <c r="M270" s="26"/>
      <c r="N270" s="163"/>
      <c r="O270" s="123"/>
    </row>
    <row r="271" spans="1:15" x14ac:dyDescent="0.25">
      <c r="A271" s="10" t="s">
        <v>1039</v>
      </c>
      <c r="B271" s="10"/>
      <c r="C271" s="79"/>
      <c r="D271" s="88"/>
      <c r="E271" s="10"/>
      <c r="F271" s="26"/>
      <c r="G271" s="26"/>
      <c r="H271" s="26"/>
      <c r="I271" s="9"/>
      <c r="J271" s="19"/>
      <c r="K271" s="21"/>
      <c r="L271" s="29" t="str">
        <f t="shared" si="5"/>
        <v/>
      </c>
      <c r="M271" s="26"/>
      <c r="N271" s="163"/>
      <c r="O271" s="123"/>
    </row>
    <row r="272" spans="1:15" x14ac:dyDescent="0.25">
      <c r="A272" s="10" t="s">
        <v>1040</v>
      </c>
      <c r="B272" s="10"/>
      <c r="C272" s="79"/>
      <c r="D272" s="88"/>
      <c r="E272" s="10"/>
      <c r="F272" s="26"/>
      <c r="G272" s="26"/>
      <c r="H272" s="26"/>
      <c r="I272" s="9"/>
      <c r="J272" s="19"/>
      <c r="K272" s="21"/>
      <c r="L272" s="29" t="str">
        <f t="shared" si="5"/>
        <v/>
      </c>
      <c r="M272" s="26"/>
      <c r="N272" s="163"/>
      <c r="O272" s="123"/>
    </row>
    <row r="273" spans="1:15" x14ac:dyDescent="0.25">
      <c r="A273" s="10" t="s">
        <v>1041</v>
      </c>
      <c r="B273" s="10"/>
      <c r="C273" s="79"/>
      <c r="D273" s="88"/>
      <c r="E273" s="10"/>
      <c r="F273" s="26"/>
      <c r="G273" s="26"/>
      <c r="H273" s="26"/>
      <c r="I273" s="9"/>
      <c r="J273" s="19"/>
      <c r="K273" s="21"/>
      <c r="L273" s="29" t="str">
        <f t="shared" si="5"/>
        <v/>
      </c>
      <c r="M273" s="26"/>
      <c r="N273" s="163"/>
      <c r="O273" s="123"/>
    </row>
    <row r="274" spans="1:15" x14ac:dyDescent="0.25">
      <c r="A274" s="10" t="s">
        <v>1042</v>
      </c>
      <c r="B274" s="10"/>
      <c r="C274" s="79"/>
      <c r="D274" s="88"/>
      <c r="E274" s="10"/>
      <c r="F274" s="26"/>
      <c r="G274" s="26"/>
      <c r="H274" s="26"/>
      <c r="I274" s="9"/>
      <c r="J274" s="19"/>
      <c r="K274" s="21"/>
      <c r="L274" s="29" t="str">
        <f t="shared" si="5"/>
        <v/>
      </c>
      <c r="M274" s="26"/>
      <c r="N274" s="163"/>
      <c r="O274" s="123"/>
    </row>
    <row r="275" spans="1:15" x14ac:dyDescent="0.25">
      <c r="A275" s="10" t="s">
        <v>1043</v>
      </c>
      <c r="B275" s="10"/>
      <c r="C275" s="79"/>
      <c r="D275" s="88"/>
      <c r="E275" s="10"/>
      <c r="F275" s="26"/>
      <c r="G275" s="26"/>
      <c r="H275" s="26"/>
      <c r="I275" s="9"/>
      <c r="J275" s="19"/>
      <c r="K275" s="21"/>
      <c r="L275" s="29" t="str">
        <f t="shared" si="5"/>
        <v/>
      </c>
      <c r="M275" s="26"/>
      <c r="N275" s="163"/>
      <c r="O275" s="123"/>
    </row>
    <row r="276" spans="1:15" x14ac:dyDescent="0.25">
      <c r="A276" s="10" t="s">
        <v>1044</v>
      </c>
      <c r="B276" s="10"/>
      <c r="C276" s="79"/>
      <c r="D276" s="88"/>
      <c r="E276" s="10"/>
      <c r="F276" s="26"/>
      <c r="G276" s="26"/>
      <c r="H276" s="26"/>
      <c r="I276" s="9"/>
      <c r="J276" s="19"/>
      <c r="K276" s="21"/>
      <c r="L276" s="29" t="str">
        <f t="shared" si="5"/>
        <v/>
      </c>
      <c r="M276" s="26"/>
      <c r="N276" s="163"/>
      <c r="O276" s="123"/>
    </row>
    <row r="277" spans="1:15" x14ac:dyDescent="0.25">
      <c r="A277" s="10" t="s">
        <v>1045</v>
      </c>
      <c r="B277" s="10"/>
      <c r="C277" s="79"/>
      <c r="D277" s="88"/>
      <c r="E277" s="10"/>
      <c r="F277" s="26"/>
      <c r="G277" s="26"/>
      <c r="H277" s="26"/>
      <c r="I277" s="9"/>
      <c r="J277" s="19"/>
      <c r="K277" s="21"/>
      <c r="L277" s="29" t="str">
        <f t="shared" si="5"/>
        <v/>
      </c>
      <c r="M277" s="26"/>
      <c r="N277" s="163"/>
      <c r="O277" s="123"/>
    </row>
    <row r="278" spans="1:15" x14ac:dyDescent="0.25">
      <c r="A278" s="10" t="s">
        <v>1046</v>
      </c>
      <c r="B278" s="10"/>
      <c r="C278" s="79"/>
      <c r="D278" s="88"/>
      <c r="E278" s="10"/>
      <c r="F278" s="26"/>
      <c r="G278" s="26"/>
      <c r="H278" s="26"/>
      <c r="I278" s="9"/>
      <c r="J278" s="19"/>
      <c r="K278" s="21"/>
      <c r="L278" s="29" t="str">
        <f t="shared" si="5"/>
        <v/>
      </c>
      <c r="M278" s="26"/>
      <c r="N278" s="163"/>
      <c r="O278" s="123"/>
    </row>
    <row r="279" spans="1:15" x14ac:dyDescent="0.25">
      <c r="A279" s="10" t="s">
        <v>1047</v>
      </c>
      <c r="B279" s="10"/>
      <c r="C279" s="79"/>
      <c r="D279" s="88"/>
      <c r="E279" s="10"/>
      <c r="F279" s="26"/>
      <c r="G279" s="26"/>
      <c r="H279" s="26"/>
      <c r="I279" s="9"/>
      <c r="J279" s="19"/>
      <c r="K279" s="21"/>
      <c r="L279" s="29" t="str">
        <f t="shared" si="5"/>
        <v/>
      </c>
      <c r="M279" s="26"/>
      <c r="N279" s="163"/>
      <c r="O279" s="123"/>
    </row>
    <row r="280" spans="1:15" x14ac:dyDescent="0.25">
      <c r="A280" s="10" t="s">
        <v>1048</v>
      </c>
      <c r="B280" s="10"/>
      <c r="C280" s="79"/>
      <c r="D280" s="88"/>
      <c r="E280" s="10"/>
      <c r="F280" s="26"/>
      <c r="G280" s="26"/>
      <c r="H280" s="26"/>
      <c r="I280" s="9"/>
      <c r="J280" s="19"/>
      <c r="K280" s="21"/>
      <c r="L280" s="29" t="str">
        <f t="shared" si="5"/>
        <v/>
      </c>
      <c r="M280" s="26"/>
      <c r="N280" s="163"/>
      <c r="O280" s="123"/>
    </row>
    <row r="281" spans="1:15" x14ac:dyDescent="0.25">
      <c r="A281" s="10" t="s">
        <v>1049</v>
      </c>
      <c r="B281" s="10"/>
      <c r="C281" s="79"/>
      <c r="D281" s="88"/>
      <c r="E281" s="10"/>
      <c r="F281" s="26"/>
      <c r="G281" s="26"/>
      <c r="H281" s="26"/>
      <c r="I281" s="9"/>
      <c r="J281" s="19"/>
      <c r="K281" s="21"/>
      <c r="L281" s="29" t="str">
        <f t="shared" si="5"/>
        <v/>
      </c>
      <c r="M281" s="26"/>
      <c r="N281" s="163"/>
      <c r="O281" s="123"/>
    </row>
    <row r="282" spans="1:15" x14ac:dyDescent="0.25">
      <c r="A282" s="10" t="s">
        <v>1050</v>
      </c>
      <c r="B282" s="10"/>
      <c r="C282" s="79"/>
      <c r="D282" s="88"/>
      <c r="E282" s="10"/>
      <c r="F282" s="26"/>
      <c r="G282" s="26"/>
      <c r="H282" s="26"/>
      <c r="I282" s="9"/>
      <c r="J282" s="19"/>
      <c r="K282" s="21"/>
      <c r="L282" s="29" t="str">
        <f t="shared" si="5"/>
        <v/>
      </c>
      <c r="M282" s="26"/>
      <c r="N282" s="163"/>
      <c r="O282" s="123"/>
    </row>
    <row r="283" spans="1:15" x14ac:dyDescent="0.25">
      <c r="A283" s="10" t="s">
        <v>1051</v>
      </c>
      <c r="B283" s="10"/>
      <c r="C283" s="79"/>
      <c r="D283" s="88"/>
      <c r="E283" s="10"/>
      <c r="F283" s="26"/>
      <c r="G283" s="26"/>
      <c r="H283" s="26"/>
      <c r="I283" s="9"/>
      <c r="J283" s="19"/>
      <c r="K283" s="21"/>
      <c r="L283" s="29" t="str">
        <f t="shared" si="5"/>
        <v/>
      </c>
      <c r="M283" s="26"/>
      <c r="N283" s="163"/>
      <c r="O283" s="123"/>
    </row>
    <row r="284" spans="1:15" x14ac:dyDescent="0.25">
      <c r="A284" s="10" t="s">
        <v>1052</v>
      </c>
      <c r="B284" s="10"/>
      <c r="C284" s="79"/>
      <c r="D284" s="88"/>
      <c r="E284" s="10"/>
      <c r="F284" s="26"/>
      <c r="G284" s="26"/>
      <c r="H284" s="26"/>
      <c r="I284" s="9"/>
      <c r="J284" s="19"/>
      <c r="K284" s="21"/>
      <c r="L284" s="29" t="str">
        <f t="shared" si="5"/>
        <v/>
      </c>
      <c r="M284" s="26"/>
      <c r="N284" s="163"/>
      <c r="O284" s="123"/>
    </row>
    <row r="285" spans="1:15" x14ac:dyDescent="0.25">
      <c r="A285" s="10" t="s">
        <v>1053</v>
      </c>
      <c r="B285" s="10"/>
      <c r="C285" s="79"/>
      <c r="D285" s="88"/>
      <c r="E285" s="10"/>
      <c r="F285" s="26"/>
      <c r="G285" s="26"/>
      <c r="H285" s="26"/>
      <c r="I285" s="9"/>
      <c r="J285" s="19"/>
      <c r="K285" s="21"/>
      <c r="L285" s="29" t="str">
        <f t="shared" si="5"/>
        <v/>
      </c>
      <c r="M285" s="26"/>
      <c r="N285" s="163"/>
      <c r="O285" s="123"/>
    </row>
    <row r="286" spans="1:15" x14ac:dyDescent="0.25">
      <c r="A286" s="10" t="s">
        <v>1054</v>
      </c>
      <c r="B286" s="10"/>
      <c r="C286" s="79"/>
      <c r="D286" s="88"/>
      <c r="E286" s="10"/>
      <c r="F286" s="26"/>
      <c r="G286" s="26"/>
      <c r="H286" s="26"/>
      <c r="I286" s="9"/>
      <c r="J286" s="19"/>
      <c r="K286" s="21"/>
      <c r="L286" s="29" t="str">
        <f t="shared" si="5"/>
        <v/>
      </c>
      <c r="M286" s="26"/>
      <c r="N286" s="163"/>
      <c r="O286" s="123"/>
    </row>
    <row r="287" spans="1:15" x14ac:dyDescent="0.25">
      <c r="A287" s="10" t="s">
        <v>1055</v>
      </c>
      <c r="B287" s="10"/>
      <c r="C287" s="79"/>
      <c r="D287" s="88"/>
      <c r="E287" s="10"/>
      <c r="F287" s="26"/>
      <c r="G287" s="26"/>
      <c r="H287" s="26"/>
      <c r="I287" s="9"/>
      <c r="J287" s="19"/>
      <c r="K287" s="21"/>
      <c r="L287" s="29" t="str">
        <f t="shared" si="5"/>
        <v/>
      </c>
      <c r="M287" s="26"/>
      <c r="N287" s="163"/>
      <c r="O287" s="123"/>
    </row>
    <row r="288" spans="1:15" x14ac:dyDescent="0.25">
      <c r="A288" s="10" t="s">
        <v>1056</v>
      </c>
      <c r="B288" s="10"/>
      <c r="C288" s="79"/>
      <c r="D288" s="88"/>
      <c r="E288" s="10"/>
      <c r="F288" s="26"/>
      <c r="G288" s="26"/>
      <c r="H288" s="26"/>
      <c r="I288" s="9"/>
      <c r="J288" s="19"/>
      <c r="K288" s="21"/>
      <c r="L288" s="29" t="str">
        <f t="shared" si="5"/>
        <v/>
      </c>
      <c r="M288" s="26"/>
      <c r="N288" s="163"/>
      <c r="O288" s="123"/>
    </row>
    <row r="289" spans="1:15" x14ac:dyDescent="0.25">
      <c r="A289" s="10" t="s">
        <v>1057</v>
      </c>
      <c r="B289" s="10"/>
      <c r="C289" s="79"/>
      <c r="D289" s="88"/>
      <c r="E289" s="10"/>
      <c r="F289" s="26"/>
      <c r="G289" s="26"/>
      <c r="H289" s="26"/>
      <c r="I289" s="9"/>
      <c r="J289" s="19"/>
      <c r="K289" s="21"/>
      <c r="L289" s="29" t="str">
        <f t="shared" si="5"/>
        <v/>
      </c>
      <c r="M289" s="26"/>
      <c r="N289" s="163"/>
      <c r="O289" s="123"/>
    </row>
    <row r="290" spans="1:15" x14ac:dyDescent="0.25">
      <c r="A290" s="10" t="s">
        <v>1058</v>
      </c>
      <c r="B290" s="10"/>
      <c r="C290" s="79"/>
      <c r="D290" s="88"/>
      <c r="E290" s="10"/>
      <c r="F290" s="26"/>
      <c r="G290" s="26"/>
      <c r="H290" s="26"/>
      <c r="I290" s="9"/>
      <c r="J290" s="19"/>
      <c r="K290" s="21"/>
      <c r="L290" s="29" t="str">
        <f t="shared" si="5"/>
        <v/>
      </c>
      <c r="M290" s="26"/>
      <c r="N290" s="163"/>
      <c r="O290" s="123"/>
    </row>
    <row r="291" spans="1:15" x14ac:dyDescent="0.25">
      <c r="A291" s="10" t="s">
        <v>1059</v>
      </c>
      <c r="B291" s="10"/>
      <c r="C291" s="79"/>
      <c r="D291" s="88"/>
      <c r="E291" s="10"/>
      <c r="F291" s="26"/>
      <c r="G291" s="26"/>
      <c r="H291" s="26"/>
      <c r="I291" s="9"/>
      <c r="J291" s="19"/>
      <c r="K291" s="21"/>
      <c r="L291" s="29" t="str">
        <f t="shared" si="5"/>
        <v/>
      </c>
      <c r="M291" s="26"/>
      <c r="N291" s="163"/>
      <c r="O291" s="123"/>
    </row>
    <row r="292" spans="1:15" x14ac:dyDescent="0.25">
      <c r="A292" s="10" t="s">
        <v>1060</v>
      </c>
      <c r="B292" s="10"/>
      <c r="C292" s="79"/>
      <c r="D292" s="88"/>
      <c r="E292" s="10"/>
      <c r="F292" s="26"/>
      <c r="G292" s="26"/>
      <c r="H292" s="26"/>
      <c r="I292" s="9"/>
      <c r="J292" s="19"/>
      <c r="K292" s="21"/>
      <c r="L292" s="29" t="str">
        <f t="shared" si="5"/>
        <v/>
      </c>
      <c r="M292" s="26"/>
      <c r="N292" s="163"/>
      <c r="O292" s="123"/>
    </row>
    <row r="293" spans="1:15" x14ac:dyDescent="0.25">
      <c r="A293" s="10" t="s">
        <v>1061</v>
      </c>
      <c r="B293" s="10"/>
      <c r="C293" s="79"/>
      <c r="D293" s="88"/>
      <c r="E293" s="10"/>
      <c r="F293" s="26"/>
      <c r="G293" s="26"/>
      <c r="H293" s="26"/>
      <c r="I293" s="9"/>
      <c r="J293" s="19"/>
      <c r="K293" s="21"/>
      <c r="L293" s="29" t="str">
        <f t="shared" si="5"/>
        <v/>
      </c>
      <c r="M293" s="26"/>
      <c r="N293" s="163"/>
      <c r="O293" s="123"/>
    </row>
    <row r="294" spans="1:15" x14ac:dyDescent="0.25">
      <c r="A294" s="10" t="s">
        <v>1062</v>
      </c>
      <c r="B294" s="10"/>
      <c r="C294" s="79"/>
      <c r="D294" s="88"/>
      <c r="E294" s="10"/>
      <c r="F294" s="26"/>
      <c r="G294" s="26"/>
      <c r="H294" s="26"/>
      <c r="I294" s="9"/>
      <c r="J294" s="19"/>
      <c r="K294" s="21"/>
      <c r="L294" s="29" t="str">
        <f t="shared" si="5"/>
        <v/>
      </c>
      <c r="M294" s="26"/>
      <c r="N294" s="163"/>
      <c r="O294" s="123"/>
    </row>
    <row r="295" spans="1:15" x14ac:dyDescent="0.25">
      <c r="A295" s="10" t="s">
        <v>1063</v>
      </c>
      <c r="B295" s="10"/>
      <c r="C295" s="79"/>
      <c r="D295" s="88"/>
      <c r="E295" s="10"/>
      <c r="F295" s="26"/>
      <c r="G295" s="26"/>
      <c r="H295" s="26"/>
      <c r="I295" s="9"/>
      <c r="J295" s="19"/>
      <c r="K295" s="21"/>
      <c r="L295" s="29" t="str">
        <f t="shared" si="5"/>
        <v/>
      </c>
      <c r="M295" s="26"/>
      <c r="N295" s="163"/>
      <c r="O295" s="123"/>
    </row>
    <row r="296" spans="1:15" x14ac:dyDescent="0.25">
      <c r="A296" s="10" t="s">
        <v>1064</v>
      </c>
      <c r="B296" s="10"/>
      <c r="C296" s="79"/>
      <c r="D296" s="88"/>
      <c r="E296" s="10"/>
      <c r="F296" s="26"/>
      <c r="G296" s="26"/>
      <c r="H296" s="26"/>
      <c r="I296" s="9"/>
      <c r="J296" s="19"/>
      <c r="K296" s="21"/>
      <c r="L296" s="29" t="str">
        <f t="shared" ref="L296:L307" si="6">IF(COUNTA(J296:K296)=0,"",J296+K296)</f>
        <v/>
      </c>
      <c r="M296" s="26"/>
      <c r="N296" s="163"/>
      <c r="O296" s="123"/>
    </row>
    <row r="297" spans="1:15" x14ac:dyDescent="0.25">
      <c r="A297" s="10" t="s">
        <v>1065</v>
      </c>
      <c r="B297" s="10"/>
      <c r="C297" s="79"/>
      <c r="D297" s="88"/>
      <c r="E297" s="10"/>
      <c r="F297" s="26"/>
      <c r="G297" s="26"/>
      <c r="H297" s="26"/>
      <c r="I297" s="9"/>
      <c r="J297" s="19"/>
      <c r="K297" s="21"/>
      <c r="L297" s="29" t="str">
        <f t="shared" si="6"/>
        <v/>
      </c>
      <c r="M297" s="26"/>
      <c r="N297" s="163"/>
      <c r="O297" s="123"/>
    </row>
    <row r="298" spans="1:15" x14ac:dyDescent="0.25">
      <c r="A298" s="10" t="s">
        <v>1066</v>
      </c>
      <c r="B298" s="10"/>
      <c r="C298" s="79"/>
      <c r="D298" s="88"/>
      <c r="E298" s="10"/>
      <c r="F298" s="26"/>
      <c r="G298" s="26"/>
      <c r="H298" s="26"/>
      <c r="I298" s="9"/>
      <c r="J298" s="19"/>
      <c r="K298" s="21"/>
      <c r="L298" s="29" t="str">
        <f t="shared" si="6"/>
        <v/>
      </c>
      <c r="M298" s="26"/>
      <c r="N298" s="163"/>
      <c r="O298" s="123"/>
    </row>
    <row r="299" spans="1:15" x14ac:dyDescent="0.25">
      <c r="A299" s="10" t="s">
        <v>1067</v>
      </c>
      <c r="B299" s="10"/>
      <c r="C299" s="79"/>
      <c r="D299" s="88"/>
      <c r="E299" s="10"/>
      <c r="F299" s="26"/>
      <c r="G299" s="26"/>
      <c r="H299" s="26"/>
      <c r="I299" s="9"/>
      <c r="J299" s="19"/>
      <c r="K299" s="21"/>
      <c r="L299" s="29" t="str">
        <f t="shared" si="6"/>
        <v/>
      </c>
      <c r="M299" s="26"/>
      <c r="N299" s="163"/>
      <c r="O299" s="123"/>
    </row>
    <row r="300" spans="1:15" x14ac:dyDescent="0.25">
      <c r="A300" s="10" t="s">
        <v>1068</v>
      </c>
      <c r="B300" s="10"/>
      <c r="C300" s="79"/>
      <c r="D300" s="88"/>
      <c r="E300" s="10"/>
      <c r="F300" s="26"/>
      <c r="G300" s="26"/>
      <c r="H300" s="26"/>
      <c r="I300" s="9"/>
      <c r="J300" s="19"/>
      <c r="K300" s="21"/>
      <c r="L300" s="29" t="str">
        <f t="shared" si="6"/>
        <v/>
      </c>
      <c r="M300" s="26"/>
      <c r="N300" s="163"/>
      <c r="O300" s="123"/>
    </row>
    <row r="301" spans="1:15" x14ac:dyDescent="0.25">
      <c r="A301" s="10" t="s">
        <v>1069</v>
      </c>
      <c r="B301" s="10"/>
      <c r="C301" s="79"/>
      <c r="D301" s="88"/>
      <c r="E301" s="10"/>
      <c r="F301" s="26"/>
      <c r="G301" s="26"/>
      <c r="H301" s="26"/>
      <c r="I301" s="9"/>
      <c r="J301" s="19"/>
      <c r="K301" s="21"/>
      <c r="L301" s="29" t="str">
        <f t="shared" si="6"/>
        <v/>
      </c>
      <c r="M301" s="26"/>
      <c r="N301" s="163"/>
      <c r="O301" s="123"/>
    </row>
    <row r="302" spans="1:15" x14ac:dyDescent="0.25">
      <c r="A302" s="10" t="s">
        <v>1070</v>
      </c>
      <c r="B302" s="10"/>
      <c r="C302" s="79"/>
      <c r="D302" s="88"/>
      <c r="E302" s="10"/>
      <c r="F302" s="26"/>
      <c r="G302" s="26"/>
      <c r="H302" s="26"/>
      <c r="I302" s="9"/>
      <c r="J302" s="19"/>
      <c r="K302" s="21"/>
      <c r="L302" s="29" t="str">
        <f t="shared" si="6"/>
        <v/>
      </c>
      <c r="M302" s="26"/>
      <c r="N302" s="163"/>
      <c r="O302" s="123"/>
    </row>
    <row r="303" spans="1:15" x14ac:dyDescent="0.25">
      <c r="A303" s="10" t="s">
        <v>1071</v>
      </c>
      <c r="B303" s="10"/>
      <c r="C303" s="79"/>
      <c r="D303" s="88"/>
      <c r="E303" s="10"/>
      <c r="F303" s="26"/>
      <c r="G303" s="26"/>
      <c r="H303" s="26"/>
      <c r="I303" s="9"/>
      <c r="J303" s="19"/>
      <c r="K303" s="21"/>
      <c r="L303" s="29" t="str">
        <f t="shared" si="6"/>
        <v/>
      </c>
      <c r="M303" s="26"/>
      <c r="N303" s="163"/>
      <c r="O303" s="123"/>
    </row>
    <row r="304" spans="1:15" x14ac:dyDescent="0.25">
      <c r="A304" s="10" t="s">
        <v>1072</v>
      </c>
      <c r="B304" s="10"/>
      <c r="C304" s="79"/>
      <c r="D304" s="88"/>
      <c r="E304" s="10"/>
      <c r="F304" s="26"/>
      <c r="G304" s="26"/>
      <c r="H304" s="26"/>
      <c r="I304" s="9"/>
      <c r="J304" s="19"/>
      <c r="K304" s="21"/>
      <c r="L304" s="29" t="str">
        <f t="shared" si="6"/>
        <v/>
      </c>
      <c r="M304" s="26"/>
      <c r="N304" s="163"/>
      <c r="O304" s="123"/>
    </row>
    <row r="305" spans="1:15" x14ac:dyDescent="0.25">
      <c r="A305" s="10" t="s">
        <v>1073</v>
      </c>
      <c r="B305" s="10"/>
      <c r="C305" s="79"/>
      <c r="D305" s="88"/>
      <c r="E305" s="10"/>
      <c r="F305" s="26"/>
      <c r="G305" s="26"/>
      <c r="H305" s="26"/>
      <c r="I305" s="9"/>
      <c r="J305" s="19"/>
      <c r="K305" s="21"/>
      <c r="L305" s="29" t="str">
        <f t="shared" si="6"/>
        <v/>
      </c>
      <c r="M305" s="26"/>
      <c r="N305" s="163"/>
      <c r="O305" s="123"/>
    </row>
    <row r="306" spans="1:15" x14ac:dyDescent="0.25">
      <c r="A306" s="10" t="s">
        <v>1074</v>
      </c>
      <c r="B306" s="10"/>
      <c r="C306" s="79"/>
      <c r="D306" s="88"/>
      <c r="E306" s="10"/>
      <c r="F306" s="26"/>
      <c r="G306" s="26"/>
      <c r="H306" s="26"/>
      <c r="I306" s="9"/>
      <c r="J306" s="19"/>
      <c r="K306" s="21"/>
      <c r="L306" s="29" t="str">
        <f t="shared" si="6"/>
        <v/>
      </c>
      <c r="M306" s="26"/>
      <c r="N306" s="163"/>
      <c r="O306" s="123"/>
    </row>
    <row r="307" spans="1:15" x14ac:dyDescent="0.25">
      <c r="A307" s="10" t="s">
        <v>1075</v>
      </c>
      <c r="B307" s="10"/>
      <c r="C307" s="79"/>
      <c r="D307" s="88"/>
      <c r="E307" s="10"/>
      <c r="F307" s="26"/>
      <c r="G307" s="26"/>
      <c r="H307" s="26"/>
      <c r="I307" s="9"/>
      <c r="J307" s="19"/>
      <c r="K307" s="21"/>
      <c r="L307" s="29" t="str">
        <f t="shared" si="6"/>
        <v/>
      </c>
      <c r="M307" s="26"/>
      <c r="N307" s="163"/>
      <c r="O307" s="123"/>
    </row>
    <row r="308" spans="1:15" x14ac:dyDescent="0.25">
      <c r="L308" s="31">
        <f>SUM(L8:L307)</f>
        <v>0</v>
      </c>
      <c r="N308" s="129"/>
    </row>
    <row r="309" spans="1:15" x14ac:dyDescent="0.25">
      <c r="N309" s="129"/>
    </row>
    <row r="310" spans="1:15" x14ac:dyDescent="0.25">
      <c r="N310" s="129"/>
    </row>
    <row r="311" spans="1:15" x14ac:dyDescent="0.25">
      <c r="N311" s="129"/>
    </row>
    <row r="312" spans="1:15" x14ac:dyDescent="0.25">
      <c r="N312" s="129"/>
    </row>
    <row r="313" spans="1:15" x14ac:dyDescent="0.25">
      <c r="N313" s="129"/>
    </row>
    <row r="314" spans="1:15" x14ac:dyDescent="0.25">
      <c r="N314" s="129"/>
    </row>
    <row r="315" spans="1:15" x14ac:dyDescent="0.25">
      <c r="N315" s="129"/>
    </row>
    <row r="316" spans="1:15" x14ac:dyDescent="0.25">
      <c r="N316" s="129"/>
    </row>
    <row r="317" spans="1:15" x14ac:dyDescent="0.25">
      <c r="N317" s="129"/>
    </row>
    <row r="318" spans="1:15" x14ac:dyDescent="0.25">
      <c r="N318" s="129"/>
    </row>
    <row r="319" spans="1:15" x14ac:dyDescent="0.25">
      <c r="N319" s="129"/>
    </row>
    <row r="320" spans="1:15" x14ac:dyDescent="0.25">
      <c r="N320" s="129"/>
    </row>
    <row r="321" spans="14:14" x14ac:dyDescent="0.25">
      <c r="N321" s="129"/>
    </row>
    <row r="322" spans="14:14" x14ac:dyDescent="0.25">
      <c r="N322" s="129"/>
    </row>
    <row r="323" spans="14:14" x14ac:dyDescent="0.25">
      <c r="N323" s="129"/>
    </row>
    <row r="324" spans="14:14" x14ac:dyDescent="0.25">
      <c r="N324" s="129"/>
    </row>
    <row r="325" spans="14:14" x14ac:dyDescent="0.25">
      <c r="N325" s="129"/>
    </row>
    <row r="326" spans="14:14" x14ac:dyDescent="0.25">
      <c r="N326" s="129"/>
    </row>
    <row r="327" spans="14:14" x14ac:dyDescent="0.25">
      <c r="N327" s="129"/>
    </row>
    <row r="328" spans="14:14" x14ac:dyDescent="0.25">
      <c r="N328" s="129"/>
    </row>
    <row r="329" spans="14:14" x14ac:dyDescent="0.25">
      <c r="N329" s="129"/>
    </row>
    <row r="330" spans="14:14" x14ac:dyDescent="0.25">
      <c r="N330" s="129"/>
    </row>
    <row r="331" spans="14:14" x14ac:dyDescent="0.25">
      <c r="N331" s="129"/>
    </row>
    <row r="332" spans="14:14" x14ac:dyDescent="0.25">
      <c r="N332" s="129"/>
    </row>
    <row r="333" spans="14:14" x14ac:dyDescent="0.25">
      <c r="N333" s="129"/>
    </row>
    <row r="334" spans="14:14" x14ac:dyDescent="0.25">
      <c r="N334" s="129"/>
    </row>
    <row r="335" spans="14:14" x14ac:dyDescent="0.25">
      <c r="N335" s="129"/>
    </row>
    <row r="336" spans="14:14" x14ac:dyDescent="0.25">
      <c r="N336" s="129"/>
    </row>
    <row r="337" spans="14:14" x14ac:dyDescent="0.25">
      <c r="N337" s="129"/>
    </row>
    <row r="338" spans="14:14" x14ac:dyDescent="0.25">
      <c r="N338" s="129"/>
    </row>
    <row r="339" spans="14:14" x14ac:dyDescent="0.25">
      <c r="N339" s="129"/>
    </row>
    <row r="340" spans="14:14" x14ac:dyDescent="0.25">
      <c r="N340" s="129"/>
    </row>
    <row r="341" spans="14:14" x14ac:dyDescent="0.25">
      <c r="N341" s="129"/>
    </row>
    <row r="342" spans="14:14" x14ac:dyDescent="0.25">
      <c r="N342" s="129"/>
    </row>
    <row r="343" spans="14:14" x14ac:dyDescent="0.25">
      <c r="N343" s="129"/>
    </row>
    <row r="344" spans="14:14" x14ac:dyDescent="0.25">
      <c r="N344" s="129"/>
    </row>
    <row r="345" spans="14:14" x14ac:dyDescent="0.25">
      <c r="N345" s="129"/>
    </row>
    <row r="346" spans="14:14" x14ac:dyDescent="0.25">
      <c r="N346" s="129"/>
    </row>
    <row r="347" spans="14:14" x14ac:dyDescent="0.25">
      <c r="N347" s="129"/>
    </row>
    <row r="348" spans="14:14" x14ac:dyDescent="0.25">
      <c r="N348" s="129"/>
    </row>
    <row r="349" spans="14:14" x14ac:dyDescent="0.25">
      <c r="N349" s="129"/>
    </row>
    <row r="350" spans="14:14" x14ac:dyDescent="0.25">
      <c r="N350" s="129"/>
    </row>
    <row r="351" spans="14:14" x14ac:dyDescent="0.25">
      <c r="N351" s="129"/>
    </row>
    <row r="352" spans="14:14" x14ac:dyDescent="0.25">
      <c r="N352" s="129"/>
    </row>
    <row r="353" spans="14:14" x14ac:dyDescent="0.25">
      <c r="N353" s="129"/>
    </row>
    <row r="354" spans="14:14" x14ac:dyDescent="0.25">
      <c r="N354" s="129"/>
    </row>
    <row r="355" spans="14:14" x14ac:dyDescent="0.25">
      <c r="N355" s="129"/>
    </row>
    <row r="356" spans="14:14" x14ac:dyDescent="0.25">
      <c r="N356" s="129"/>
    </row>
    <row r="357" spans="14:14" x14ac:dyDescent="0.25">
      <c r="N357" s="129"/>
    </row>
    <row r="358" spans="14:14" x14ac:dyDescent="0.25">
      <c r="N358" s="129"/>
    </row>
    <row r="359" spans="14:14" x14ac:dyDescent="0.25">
      <c r="N359" s="129"/>
    </row>
    <row r="360" spans="14:14" x14ac:dyDescent="0.25">
      <c r="N360" s="129"/>
    </row>
    <row r="361" spans="14:14" x14ac:dyDescent="0.25">
      <c r="N361" s="129"/>
    </row>
    <row r="362" spans="14:14" x14ac:dyDescent="0.25">
      <c r="N362" s="129"/>
    </row>
    <row r="363" spans="14:14" x14ac:dyDescent="0.25">
      <c r="N363" s="129"/>
    </row>
    <row r="364" spans="14:14" x14ac:dyDescent="0.25">
      <c r="N364" s="129"/>
    </row>
    <row r="365" spans="14:14" x14ac:dyDescent="0.25">
      <c r="N365" s="129"/>
    </row>
    <row r="366" spans="14:14" x14ac:dyDescent="0.25">
      <c r="N366" s="129"/>
    </row>
    <row r="367" spans="14:14" x14ac:dyDescent="0.25">
      <c r="N367" s="129"/>
    </row>
    <row r="368" spans="14:14" x14ac:dyDescent="0.25">
      <c r="N368" s="129"/>
    </row>
    <row r="369" spans="14:14" x14ac:dyDescent="0.25">
      <c r="N369" s="129"/>
    </row>
    <row r="370" spans="14:14" x14ac:dyDescent="0.25">
      <c r="N370" s="129"/>
    </row>
    <row r="371" spans="14:14" x14ac:dyDescent="0.25">
      <c r="N371" s="129"/>
    </row>
    <row r="372" spans="14:14" x14ac:dyDescent="0.25">
      <c r="N372" s="129"/>
    </row>
    <row r="373" spans="14:14" x14ac:dyDescent="0.25">
      <c r="N373" s="129"/>
    </row>
    <row r="374" spans="14:14" x14ac:dyDescent="0.25">
      <c r="N374" s="129"/>
    </row>
    <row r="375" spans="14:14" x14ac:dyDescent="0.25">
      <c r="N375" s="129"/>
    </row>
    <row r="376" spans="14:14" x14ac:dyDescent="0.25">
      <c r="N376" s="129"/>
    </row>
    <row r="377" spans="14:14" x14ac:dyDescent="0.25">
      <c r="N377" s="129"/>
    </row>
    <row r="378" spans="14:14" x14ac:dyDescent="0.25">
      <c r="N378" s="129"/>
    </row>
    <row r="379" spans="14:14" x14ac:dyDescent="0.25">
      <c r="N379" s="129"/>
    </row>
    <row r="380" spans="14:14" x14ac:dyDescent="0.25">
      <c r="N380" s="129"/>
    </row>
    <row r="381" spans="14:14" x14ac:dyDescent="0.25">
      <c r="N381" s="129"/>
    </row>
    <row r="382" spans="14:14" x14ac:dyDescent="0.25">
      <c r="N382" s="129"/>
    </row>
    <row r="383" spans="14:14" x14ac:dyDescent="0.25">
      <c r="N383" s="129"/>
    </row>
    <row r="384" spans="14:14" x14ac:dyDescent="0.25">
      <c r="N384" s="129"/>
    </row>
    <row r="385" spans="14:14" x14ac:dyDescent="0.25">
      <c r="N385" s="129"/>
    </row>
    <row r="386" spans="14:14" x14ac:dyDescent="0.25">
      <c r="N386" s="129"/>
    </row>
    <row r="387" spans="14:14" x14ac:dyDescent="0.25">
      <c r="N387" s="129"/>
    </row>
    <row r="388" spans="14:14" x14ac:dyDescent="0.25">
      <c r="N388" s="129"/>
    </row>
    <row r="389" spans="14:14" x14ac:dyDescent="0.25">
      <c r="N389" s="129"/>
    </row>
    <row r="390" spans="14:14" x14ac:dyDescent="0.25">
      <c r="N390" s="129"/>
    </row>
    <row r="391" spans="14:14" x14ac:dyDescent="0.25">
      <c r="N391" s="129"/>
    </row>
    <row r="392" spans="14:14" x14ac:dyDescent="0.25">
      <c r="N392" s="129"/>
    </row>
    <row r="393" spans="14:14" x14ac:dyDescent="0.25">
      <c r="N393" s="129"/>
    </row>
    <row r="394" spans="14:14" x14ac:dyDescent="0.25">
      <c r="N394" s="129"/>
    </row>
    <row r="395" spans="14:14" x14ac:dyDescent="0.25">
      <c r="N395" s="129"/>
    </row>
    <row r="396" spans="14:14" x14ac:dyDescent="0.25">
      <c r="N396" s="129"/>
    </row>
    <row r="397" spans="14:14" x14ac:dyDescent="0.25">
      <c r="N397" s="129"/>
    </row>
    <row r="398" spans="14:14" x14ac:dyDescent="0.25">
      <c r="N398" s="129"/>
    </row>
    <row r="399" spans="14:14" x14ac:dyDescent="0.25">
      <c r="N399" s="129"/>
    </row>
    <row r="400" spans="14:14" x14ac:dyDescent="0.25">
      <c r="N400" s="129"/>
    </row>
    <row r="401" spans="14:14" x14ac:dyDescent="0.25">
      <c r="N401" s="129"/>
    </row>
    <row r="402" spans="14:14" x14ac:dyDescent="0.25">
      <c r="N402" s="129"/>
    </row>
    <row r="403" spans="14:14" x14ac:dyDescent="0.25">
      <c r="N403" s="129"/>
    </row>
    <row r="404" spans="14:14" x14ac:dyDescent="0.25">
      <c r="N404" s="129"/>
    </row>
    <row r="405" spans="14:14" x14ac:dyDescent="0.25">
      <c r="N405" s="129"/>
    </row>
    <row r="406" spans="14:14" x14ac:dyDescent="0.25">
      <c r="N406" s="129"/>
    </row>
    <row r="407" spans="14:14" x14ac:dyDescent="0.25">
      <c r="N407" s="129"/>
    </row>
    <row r="408" spans="14:14" x14ac:dyDescent="0.25">
      <c r="N408" s="20"/>
    </row>
  </sheetData>
  <sheetProtection algorithmName="SHA-512" hashValue="xOlzV7bLM4AaOyqbIshYUCAyon6RHXoFlLyD5w0WoEGC/j2J14UrYaI58Yik9HlZmdEjSm9YwqmFBxtDKXcG4Q==" saltValue="Gkfd/laGqC/LsRJsos70NA==" spinCount="100000" sheet="1" formatRows="0"/>
  <mergeCells count="2">
    <mergeCell ref="A4:M4"/>
    <mergeCell ref="A2:M2"/>
  </mergeCells>
  <phoneticPr fontId="4" type="noConversion"/>
  <conditionalFormatting sqref="N8:N307">
    <cfRule type="expression" dxfId="11" priority="5">
      <formula>AND($N8&lt;&gt;"",$L8&lt;&gt;"",$N8=$L8)</formula>
    </cfRule>
  </conditionalFormatting>
  <conditionalFormatting sqref="N8:N408">
    <cfRule type="expression" dxfId="10" priority="2">
      <formula>AND($N8=0,$N8&lt;&gt;"")</formula>
    </cfRule>
    <cfRule type="expression" dxfId="9" priority="3">
      <formula>AND($N8&lt;$L8,$N8&lt;&gt;0,$N8&lt;&gt;"")</formula>
    </cfRule>
    <cfRule type="expression" dxfId="8" priority="4">
      <formula>AND($N8&gt;$L8,$N8&lt;&gt;0,$N8&lt;&gt;"")</formula>
    </cfRule>
  </conditionalFormatting>
  <dataValidations count="2">
    <dataValidation type="list" allowBlank="1" showInputMessage="1" showErrorMessage="1" sqref="I8:I307" xr:uid="{728FEAD3-669E-4551-93AC-E814347781AF}">
      <formula1>"Doelstelling 1: hardware,Doelstelling 2: opleidingen,Doelstelling 3: essentiële diensten,Alle doelstellingen"</formula1>
    </dataValidation>
    <dataValidation type="list" allowBlank="1" showInputMessage="1" showErrorMessage="1" sqref="H8:I307" xr:uid="{CCBD6367-159F-4F4C-8015-674F7662B25F}">
      <formula1>"Ja,Nee"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DE9DD2C4-5D04-4C5F-9AC2-23BA008FC740}">
          <x14:formula1>
            <xm:f>Identificatiegegevens!$B$14:$B$143</xm:f>
          </x14:formula1>
          <xm:sqref>B8:B307 G8:G307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5677C-5B7A-4D0E-9DBC-8B5BBD632E7A}">
  <sheetPr codeName="Blad7"/>
  <dimension ref="A1:R208"/>
  <sheetViews>
    <sheetView zoomScaleNormal="100" workbookViewId="0">
      <pane xSplit="1" ySplit="7" topLeftCell="B8" activePane="bottomRight" state="frozen"/>
      <selection pane="topRight" activeCell="B1" sqref="B1"/>
      <selection pane="bottomLeft" activeCell="A8" sqref="A8"/>
      <selection pane="bottomRight" activeCell="D10" sqref="D10"/>
    </sheetView>
  </sheetViews>
  <sheetFormatPr defaultColWidth="19" defaultRowHeight="15" outlineLevelRow="1" outlineLevelCol="1" x14ac:dyDescent="0.25"/>
  <cols>
    <col min="1" max="1" width="13.5703125" style="20" customWidth="1"/>
    <col min="2" max="5" width="22.42578125" style="20" customWidth="1"/>
    <col min="6" max="6" width="34.28515625" style="20" customWidth="1"/>
    <col min="7" max="7" width="16.5703125" style="20" customWidth="1"/>
    <col min="8" max="8" width="26" style="20" customWidth="1"/>
    <col min="9" max="9" width="19" style="20"/>
    <col min="10" max="10" width="22.42578125" style="20" customWidth="1"/>
    <col min="11" max="12" width="19" style="20"/>
    <col min="13" max="13" width="19.5703125" style="20" customWidth="1"/>
    <col min="14" max="14" width="19" style="20"/>
    <col min="15" max="15" width="68" style="20" customWidth="1"/>
    <col min="16" max="16" width="19" hidden="1" customWidth="1" outlineLevel="1"/>
    <col min="17" max="17" width="56.85546875" style="20" hidden="1" customWidth="1" outlineLevel="1"/>
    <col min="18" max="18" width="19" style="20" collapsed="1"/>
    <col min="19" max="16384" width="19" style="20"/>
  </cols>
  <sheetData>
    <row r="1" spans="1:17" hidden="1" outlineLevel="1" x14ac:dyDescent="0.25"/>
    <row r="2" spans="1:17" ht="21" hidden="1" outlineLevel="1" x14ac:dyDescent="0.25">
      <c r="A2" s="187" t="s">
        <v>15</v>
      </c>
      <c r="B2" s="187"/>
      <c r="C2" s="187"/>
      <c r="D2" s="187"/>
      <c r="E2" s="187"/>
      <c r="F2" s="187"/>
      <c r="G2" s="187"/>
      <c r="H2" s="187"/>
      <c r="I2" s="187"/>
      <c r="J2" s="187"/>
      <c r="K2" s="187"/>
      <c r="L2" s="187"/>
      <c r="M2" s="187"/>
      <c r="N2" s="187"/>
      <c r="O2" s="187"/>
    </row>
    <row r="3" spans="1:17" hidden="1" outlineLevel="1" x14ac:dyDescent="0.25"/>
    <row r="4" spans="1:17" ht="98.1" hidden="1" customHeight="1" outlineLevel="1" x14ac:dyDescent="0.25">
      <c r="A4" s="188" t="s">
        <v>829</v>
      </c>
      <c r="B4" s="189"/>
      <c r="C4" s="189"/>
      <c r="D4" s="189"/>
      <c r="E4" s="189"/>
      <c r="F4" s="189"/>
      <c r="G4" s="189"/>
      <c r="H4" s="189"/>
      <c r="I4" s="189"/>
      <c r="J4" s="189"/>
      <c r="K4" s="189"/>
      <c r="L4" s="189"/>
      <c r="M4" s="189"/>
      <c r="N4" s="189"/>
      <c r="O4" s="189"/>
    </row>
    <row r="5" spans="1:17" hidden="1" outlineLevel="1" x14ac:dyDescent="0.25"/>
    <row r="6" spans="1:17" ht="18.600000000000001" hidden="1" customHeight="1" outlineLevel="1" thickBot="1" x14ac:dyDescent="0.3">
      <c r="N6" s="27" t="str">
        <f>IF(COUNTA(B8:K107,M8:M107)=0,"",N108)</f>
        <v/>
      </c>
      <c r="P6" s="120" t="str">
        <f>IF(COUNTA(B8:K107,M8:M107,O8:O107,P8:P107)=0,"",SUM(Tabel5[Aanvaarde kost]))</f>
        <v/>
      </c>
    </row>
    <row r="7" spans="1:17" ht="51.6" customHeight="1" collapsed="1" x14ac:dyDescent="0.25">
      <c r="A7" s="81" t="s">
        <v>123</v>
      </c>
      <c r="B7" s="82" t="s">
        <v>345</v>
      </c>
      <c r="C7" s="82" t="s">
        <v>346</v>
      </c>
      <c r="D7" s="82" t="s">
        <v>554</v>
      </c>
      <c r="E7" s="82" t="s">
        <v>126</v>
      </c>
      <c r="F7" s="82" t="s">
        <v>657</v>
      </c>
      <c r="G7" s="82" t="s">
        <v>348</v>
      </c>
      <c r="H7" s="82" t="s">
        <v>556</v>
      </c>
      <c r="I7" s="82" t="s">
        <v>128</v>
      </c>
      <c r="J7" s="82" t="s">
        <v>658</v>
      </c>
      <c r="K7" s="82" t="s">
        <v>659</v>
      </c>
      <c r="L7" s="82" t="s">
        <v>350</v>
      </c>
      <c r="M7" s="82" t="s">
        <v>351</v>
      </c>
      <c r="N7" s="82" t="s">
        <v>352</v>
      </c>
      <c r="O7" s="84" t="s">
        <v>353</v>
      </c>
      <c r="P7" s="84" t="s">
        <v>143</v>
      </c>
      <c r="Q7" s="84" t="s">
        <v>144</v>
      </c>
    </row>
    <row r="8" spans="1:17" ht="20.45" customHeight="1" x14ac:dyDescent="0.25">
      <c r="A8" s="10" t="s">
        <v>660</v>
      </c>
      <c r="B8" s="9"/>
      <c r="C8" s="79"/>
      <c r="D8" s="88"/>
      <c r="E8" s="10"/>
      <c r="F8" s="32"/>
      <c r="G8" s="22"/>
      <c r="H8" s="22"/>
      <c r="I8" s="22"/>
      <c r="J8" s="19"/>
      <c r="K8" s="33"/>
      <c r="L8" s="86" t="str">
        <f t="shared" ref="L8:L39" si="0">IF(COUNTA(J8:K8)=0,"",J8*K8)</f>
        <v/>
      </c>
      <c r="M8" s="33"/>
      <c r="N8" s="31" t="str">
        <f>IF(AND(L8="",M8=""),"",SUM(L8:M8))</f>
        <v/>
      </c>
      <c r="O8" s="22"/>
      <c r="P8" s="121"/>
      <c r="Q8" s="124"/>
    </row>
    <row r="9" spans="1:17" ht="20.45" customHeight="1" x14ac:dyDescent="0.25">
      <c r="A9" s="10" t="s">
        <v>661</v>
      </c>
      <c r="B9" s="9"/>
      <c r="C9" s="79"/>
      <c r="D9" s="88"/>
      <c r="E9" s="10"/>
      <c r="F9" s="32"/>
      <c r="G9" s="22"/>
      <c r="H9" s="22"/>
      <c r="I9" s="22"/>
      <c r="J9" s="19"/>
      <c r="K9" s="33"/>
      <c r="L9" s="86" t="str">
        <f t="shared" si="0"/>
        <v/>
      </c>
      <c r="M9" s="33"/>
      <c r="N9" s="31" t="str">
        <f>IF(AND(L9="",M9=""),"",SUM(L9:M9))</f>
        <v/>
      </c>
      <c r="O9" s="22"/>
      <c r="P9" s="121"/>
      <c r="Q9" s="124"/>
    </row>
    <row r="10" spans="1:17" ht="20.45" customHeight="1" x14ac:dyDescent="0.25">
      <c r="A10" s="10" t="s">
        <v>662</v>
      </c>
      <c r="B10" s="9"/>
      <c r="C10" s="79"/>
      <c r="D10" s="88"/>
      <c r="E10" s="10"/>
      <c r="F10" s="32"/>
      <c r="G10" s="22"/>
      <c r="H10" s="22"/>
      <c r="I10" s="22"/>
      <c r="J10" s="19"/>
      <c r="K10" s="33"/>
      <c r="L10" s="86" t="str">
        <f t="shared" si="0"/>
        <v/>
      </c>
      <c r="M10" s="33"/>
      <c r="N10" s="31" t="str">
        <f t="shared" ref="N10:N39" si="1">IF(AND(L10="",M10=""),"",SUM(L10:M10))</f>
        <v/>
      </c>
      <c r="O10" s="22"/>
      <c r="P10" s="121"/>
      <c r="Q10" s="124"/>
    </row>
    <row r="11" spans="1:17" ht="20.45" customHeight="1" x14ac:dyDescent="0.25">
      <c r="A11" s="10" t="s">
        <v>663</v>
      </c>
      <c r="B11" s="9"/>
      <c r="C11" s="79"/>
      <c r="D11" s="88"/>
      <c r="E11" s="10"/>
      <c r="F11" s="32"/>
      <c r="G11" s="22"/>
      <c r="H11" s="22"/>
      <c r="I11" s="22"/>
      <c r="J11" s="19"/>
      <c r="K11" s="33"/>
      <c r="L11" s="86" t="str">
        <f t="shared" si="0"/>
        <v/>
      </c>
      <c r="M11" s="33"/>
      <c r="N11" s="31" t="str">
        <f t="shared" si="1"/>
        <v/>
      </c>
      <c r="O11" s="22"/>
      <c r="P11" s="121"/>
      <c r="Q11" s="124"/>
    </row>
    <row r="12" spans="1:17" ht="20.45" customHeight="1" x14ac:dyDescent="0.25">
      <c r="A12" s="10" t="s">
        <v>664</v>
      </c>
      <c r="B12" s="9"/>
      <c r="C12" s="79"/>
      <c r="D12" s="88"/>
      <c r="E12" s="10"/>
      <c r="F12" s="32"/>
      <c r="G12" s="22"/>
      <c r="H12" s="22"/>
      <c r="I12" s="22"/>
      <c r="J12" s="19"/>
      <c r="K12" s="33"/>
      <c r="L12" s="86" t="str">
        <f t="shared" si="0"/>
        <v/>
      </c>
      <c r="M12" s="33"/>
      <c r="N12" s="31" t="str">
        <f t="shared" si="1"/>
        <v/>
      </c>
      <c r="O12" s="22"/>
      <c r="P12" s="121"/>
      <c r="Q12" s="124"/>
    </row>
    <row r="13" spans="1:17" ht="20.45" customHeight="1" x14ac:dyDescent="0.25">
      <c r="A13" s="10" t="s">
        <v>665</v>
      </c>
      <c r="B13" s="9"/>
      <c r="C13" s="79"/>
      <c r="D13" s="88"/>
      <c r="E13" s="10"/>
      <c r="F13" s="32"/>
      <c r="G13" s="22"/>
      <c r="H13" s="22"/>
      <c r="I13" s="22"/>
      <c r="J13" s="19"/>
      <c r="K13" s="33"/>
      <c r="L13" s="86" t="str">
        <f t="shared" si="0"/>
        <v/>
      </c>
      <c r="M13" s="33"/>
      <c r="N13" s="31" t="str">
        <f t="shared" si="1"/>
        <v/>
      </c>
      <c r="O13" s="22"/>
      <c r="P13" s="121"/>
      <c r="Q13" s="124"/>
    </row>
    <row r="14" spans="1:17" ht="20.45" customHeight="1" x14ac:dyDescent="0.25">
      <c r="A14" s="10" t="s">
        <v>666</v>
      </c>
      <c r="B14" s="9"/>
      <c r="C14" s="79"/>
      <c r="D14" s="88"/>
      <c r="E14" s="10"/>
      <c r="F14" s="32"/>
      <c r="G14" s="22"/>
      <c r="H14" s="22"/>
      <c r="I14" s="22"/>
      <c r="J14" s="19"/>
      <c r="K14" s="33"/>
      <c r="L14" s="86" t="str">
        <f t="shared" si="0"/>
        <v/>
      </c>
      <c r="M14" s="33"/>
      <c r="N14" s="31" t="str">
        <f t="shared" si="1"/>
        <v/>
      </c>
      <c r="O14" s="22"/>
      <c r="P14" s="121"/>
      <c r="Q14" s="124"/>
    </row>
    <row r="15" spans="1:17" ht="20.45" customHeight="1" x14ac:dyDescent="0.25">
      <c r="A15" s="10" t="s">
        <v>667</v>
      </c>
      <c r="B15" s="9"/>
      <c r="C15" s="79"/>
      <c r="D15" s="88"/>
      <c r="E15" s="10"/>
      <c r="F15" s="32"/>
      <c r="G15" s="22"/>
      <c r="H15" s="22"/>
      <c r="I15" s="22"/>
      <c r="J15" s="19"/>
      <c r="K15" s="33"/>
      <c r="L15" s="86" t="str">
        <f t="shared" si="0"/>
        <v/>
      </c>
      <c r="M15" s="33"/>
      <c r="N15" s="31" t="str">
        <f t="shared" si="1"/>
        <v/>
      </c>
      <c r="O15" s="22"/>
      <c r="P15" s="121"/>
      <c r="Q15" s="124"/>
    </row>
    <row r="16" spans="1:17" ht="20.45" customHeight="1" x14ac:dyDescent="0.25">
      <c r="A16" s="10" t="s">
        <v>668</v>
      </c>
      <c r="B16" s="9"/>
      <c r="C16" s="79"/>
      <c r="D16" s="88"/>
      <c r="E16" s="10"/>
      <c r="F16" s="32"/>
      <c r="G16" s="22"/>
      <c r="H16" s="22"/>
      <c r="I16" s="22"/>
      <c r="J16" s="19"/>
      <c r="K16" s="33"/>
      <c r="L16" s="86" t="str">
        <f t="shared" si="0"/>
        <v/>
      </c>
      <c r="M16" s="33"/>
      <c r="N16" s="31" t="str">
        <f t="shared" si="1"/>
        <v/>
      </c>
      <c r="O16" s="22"/>
      <c r="P16" s="121"/>
      <c r="Q16" s="124"/>
    </row>
    <row r="17" spans="1:17" ht="20.45" customHeight="1" x14ac:dyDescent="0.25">
      <c r="A17" s="10" t="s">
        <v>669</v>
      </c>
      <c r="B17" s="9"/>
      <c r="C17" s="79"/>
      <c r="D17" s="88"/>
      <c r="E17" s="10"/>
      <c r="F17" s="32"/>
      <c r="G17" s="22"/>
      <c r="H17" s="22"/>
      <c r="I17" s="22"/>
      <c r="J17" s="19"/>
      <c r="K17" s="33"/>
      <c r="L17" s="86" t="str">
        <f t="shared" si="0"/>
        <v/>
      </c>
      <c r="M17" s="33"/>
      <c r="N17" s="31" t="str">
        <f t="shared" si="1"/>
        <v/>
      </c>
      <c r="O17" s="22"/>
      <c r="P17" s="121"/>
      <c r="Q17" s="124"/>
    </row>
    <row r="18" spans="1:17" ht="20.45" customHeight="1" x14ac:dyDescent="0.25">
      <c r="A18" s="10" t="s">
        <v>670</v>
      </c>
      <c r="B18" s="9"/>
      <c r="C18" s="79"/>
      <c r="D18" s="88"/>
      <c r="E18" s="10"/>
      <c r="F18" s="32"/>
      <c r="G18" s="22"/>
      <c r="H18" s="22"/>
      <c r="I18" s="22"/>
      <c r="J18" s="19"/>
      <c r="K18" s="33"/>
      <c r="L18" s="86" t="str">
        <f t="shared" si="0"/>
        <v/>
      </c>
      <c r="M18" s="33"/>
      <c r="N18" s="31" t="str">
        <f t="shared" si="1"/>
        <v/>
      </c>
      <c r="O18" s="22"/>
      <c r="P18" s="121"/>
      <c r="Q18" s="124"/>
    </row>
    <row r="19" spans="1:17" ht="20.45" customHeight="1" x14ac:dyDescent="0.25">
      <c r="A19" s="10" t="s">
        <v>671</v>
      </c>
      <c r="B19" s="9"/>
      <c r="C19" s="79"/>
      <c r="D19" s="88"/>
      <c r="E19" s="10"/>
      <c r="F19" s="32"/>
      <c r="G19" s="22"/>
      <c r="H19" s="22"/>
      <c r="I19" s="22"/>
      <c r="J19" s="19"/>
      <c r="K19" s="33"/>
      <c r="L19" s="86" t="str">
        <f t="shared" si="0"/>
        <v/>
      </c>
      <c r="M19" s="33"/>
      <c r="N19" s="31" t="str">
        <f t="shared" si="1"/>
        <v/>
      </c>
      <c r="O19" s="22"/>
      <c r="P19" s="121"/>
      <c r="Q19" s="124"/>
    </row>
    <row r="20" spans="1:17" ht="20.45" customHeight="1" x14ac:dyDescent="0.25">
      <c r="A20" s="10" t="s">
        <v>672</v>
      </c>
      <c r="B20" s="9"/>
      <c r="C20" s="79"/>
      <c r="D20" s="88"/>
      <c r="E20" s="10"/>
      <c r="F20" s="32"/>
      <c r="G20" s="22"/>
      <c r="H20" s="22"/>
      <c r="I20" s="22"/>
      <c r="J20" s="19"/>
      <c r="K20" s="33"/>
      <c r="L20" s="86" t="str">
        <f t="shared" si="0"/>
        <v/>
      </c>
      <c r="M20" s="33"/>
      <c r="N20" s="31" t="str">
        <f t="shared" si="1"/>
        <v/>
      </c>
      <c r="O20" s="22"/>
      <c r="P20" s="121"/>
      <c r="Q20" s="124"/>
    </row>
    <row r="21" spans="1:17" ht="20.45" customHeight="1" x14ac:dyDescent="0.25">
      <c r="A21" s="10" t="s">
        <v>673</v>
      </c>
      <c r="B21" s="9"/>
      <c r="C21" s="79"/>
      <c r="D21" s="88"/>
      <c r="E21" s="10"/>
      <c r="F21" s="32"/>
      <c r="G21" s="22"/>
      <c r="H21" s="22"/>
      <c r="I21" s="22"/>
      <c r="J21" s="19"/>
      <c r="K21" s="33"/>
      <c r="L21" s="86" t="str">
        <f t="shared" si="0"/>
        <v/>
      </c>
      <c r="M21" s="33"/>
      <c r="N21" s="31" t="str">
        <f t="shared" si="1"/>
        <v/>
      </c>
      <c r="O21" s="22"/>
      <c r="P21" s="121"/>
      <c r="Q21" s="124"/>
    </row>
    <row r="22" spans="1:17" ht="20.45" customHeight="1" x14ac:dyDescent="0.25">
      <c r="A22" s="10" t="s">
        <v>674</v>
      </c>
      <c r="B22" s="9"/>
      <c r="C22" s="79"/>
      <c r="D22" s="88"/>
      <c r="E22" s="10"/>
      <c r="F22" s="32"/>
      <c r="G22" s="22"/>
      <c r="H22" s="22"/>
      <c r="I22" s="22"/>
      <c r="J22" s="19"/>
      <c r="K22" s="33"/>
      <c r="L22" s="86" t="str">
        <f t="shared" si="0"/>
        <v/>
      </c>
      <c r="M22" s="33"/>
      <c r="N22" s="31" t="str">
        <f t="shared" si="1"/>
        <v/>
      </c>
      <c r="O22" s="22"/>
      <c r="P22" s="121"/>
      <c r="Q22" s="124"/>
    </row>
    <row r="23" spans="1:17" ht="20.45" customHeight="1" x14ac:dyDescent="0.25">
      <c r="A23" s="10" t="s">
        <v>675</v>
      </c>
      <c r="B23" s="9"/>
      <c r="C23" s="79"/>
      <c r="D23" s="88"/>
      <c r="E23" s="10"/>
      <c r="F23" s="32"/>
      <c r="G23" s="22"/>
      <c r="H23" s="22"/>
      <c r="I23" s="22"/>
      <c r="J23" s="19"/>
      <c r="K23" s="33"/>
      <c r="L23" s="86" t="str">
        <f t="shared" si="0"/>
        <v/>
      </c>
      <c r="M23" s="33"/>
      <c r="N23" s="31" t="str">
        <f t="shared" si="1"/>
        <v/>
      </c>
      <c r="O23" s="22"/>
      <c r="P23" s="121"/>
      <c r="Q23" s="124"/>
    </row>
    <row r="24" spans="1:17" ht="20.45" customHeight="1" x14ac:dyDescent="0.25">
      <c r="A24" s="10" t="s">
        <v>676</v>
      </c>
      <c r="B24" s="9"/>
      <c r="C24" s="79"/>
      <c r="D24" s="88"/>
      <c r="E24" s="10"/>
      <c r="F24" s="32"/>
      <c r="G24" s="22"/>
      <c r="H24" s="22"/>
      <c r="I24" s="22"/>
      <c r="J24" s="19"/>
      <c r="K24" s="33"/>
      <c r="L24" s="86" t="str">
        <f t="shared" si="0"/>
        <v/>
      </c>
      <c r="M24" s="33"/>
      <c r="N24" s="31" t="str">
        <f t="shared" si="1"/>
        <v/>
      </c>
      <c r="O24" s="22"/>
      <c r="P24" s="121"/>
      <c r="Q24" s="124"/>
    </row>
    <row r="25" spans="1:17" ht="20.45" customHeight="1" x14ac:dyDescent="0.25">
      <c r="A25" s="10" t="s">
        <v>677</v>
      </c>
      <c r="B25" s="9"/>
      <c r="C25" s="79"/>
      <c r="D25" s="88"/>
      <c r="E25" s="10"/>
      <c r="F25" s="32"/>
      <c r="G25" s="22"/>
      <c r="H25" s="22"/>
      <c r="I25" s="22"/>
      <c r="J25" s="19"/>
      <c r="K25" s="33"/>
      <c r="L25" s="86" t="str">
        <f t="shared" si="0"/>
        <v/>
      </c>
      <c r="M25" s="33"/>
      <c r="N25" s="31" t="str">
        <f t="shared" si="1"/>
        <v/>
      </c>
      <c r="O25" s="22"/>
      <c r="P25" s="121"/>
      <c r="Q25" s="124"/>
    </row>
    <row r="26" spans="1:17" ht="20.45" customHeight="1" x14ac:dyDescent="0.25">
      <c r="A26" s="10" t="s">
        <v>678</v>
      </c>
      <c r="B26" s="9"/>
      <c r="C26" s="79"/>
      <c r="D26" s="88"/>
      <c r="E26" s="10"/>
      <c r="F26" s="32"/>
      <c r="G26" s="22"/>
      <c r="H26" s="22"/>
      <c r="I26" s="22"/>
      <c r="J26" s="19"/>
      <c r="K26" s="33"/>
      <c r="L26" s="86" t="str">
        <f t="shared" si="0"/>
        <v/>
      </c>
      <c r="M26" s="33"/>
      <c r="N26" s="31" t="str">
        <f t="shared" si="1"/>
        <v/>
      </c>
      <c r="O26" s="22"/>
      <c r="P26" s="121"/>
      <c r="Q26" s="124"/>
    </row>
    <row r="27" spans="1:17" ht="20.45" customHeight="1" x14ac:dyDescent="0.25">
      <c r="A27" s="10" t="s">
        <v>679</v>
      </c>
      <c r="B27" s="9"/>
      <c r="C27" s="79"/>
      <c r="D27" s="88"/>
      <c r="E27" s="10"/>
      <c r="F27" s="32"/>
      <c r="G27" s="22"/>
      <c r="H27" s="22"/>
      <c r="I27" s="22"/>
      <c r="J27" s="19"/>
      <c r="K27" s="33"/>
      <c r="L27" s="86" t="str">
        <f t="shared" si="0"/>
        <v/>
      </c>
      <c r="M27" s="33"/>
      <c r="N27" s="31" t="str">
        <f t="shared" si="1"/>
        <v/>
      </c>
      <c r="O27" s="22"/>
      <c r="P27" s="121"/>
      <c r="Q27" s="124"/>
    </row>
    <row r="28" spans="1:17" ht="20.45" customHeight="1" x14ac:dyDescent="0.25">
      <c r="A28" s="10" t="s">
        <v>680</v>
      </c>
      <c r="B28" s="9"/>
      <c r="C28" s="79"/>
      <c r="D28" s="88"/>
      <c r="E28" s="10"/>
      <c r="F28" s="32"/>
      <c r="G28" s="22"/>
      <c r="H28" s="22"/>
      <c r="I28" s="22"/>
      <c r="J28" s="19"/>
      <c r="K28" s="33"/>
      <c r="L28" s="86" t="str">
        <f t="shared" si="0"/>
        <v/>
      </c>
      <c r="M28" s="33"/>
      <c r="N28" s="31" t="str">
        <f t="shared" si="1"/>
        <v/>
      </c>
      <c r="O28" s="22"/>
      <c r="P28" s="121"/>
      <c r="Q28" s="124"/>
    </row>
    <row r="29" spans="1:17" ht="20.45" customHeight="1" x14ac:dyDescent="0.25">
      <c r="A29" s="10" t="s">
        <v>681</v>
      </c>
      <c r="B29" s="9"/>
      <c r="C29" s="79"/>
      <c r="D29" s="88"/>
      <c r="E29" s="10"/>
      <c r="F29" s="32"/>
      <c r="G29" s="22"/>
      <c r="H29" s="22"/>
      <c r="I29" s="22"/>
      <c r="J29" s="19"/>
      <c r="K29" s="33"/>
      <c r="L29" s="86" t="str">
        <f t="shared" si="0"/>
        <v/>
      </c>
      <c r="M29" s="33"/>
      <c r="N29" s="31" t="str">
        <f t="shared" si="1"/>
        <v/>
      </c>
      <c r="O29" s="22"/>
      <c r="P29" s="121"/>
      <c r="Q29" s="124"/>
    </row>
    <row r="30" spans="1:17" ht="20.45" customHeight="1" x14ac:dyDescent="0.25">
      <c r="A30" s="10" t="s">
        <v>682</v>
      </c>
      <c r="B30" s="9"/>
      <c r="C30" s="79"/>
      <c r="D30" s="88"/>
      <c r="E30" s="10"/>
      <c r="F30" s="32"/>
      <c r="G30" s="22"/>
      <c r="H30" s="22"/>
      <c r="I30" s="22"/>
      <c r="J30" s="19"/>
      <c r="K30" s="33"/>
      <c r="L30" s="86" t="str">
        <f t="shared" si="0"/>
        <v/>
      </c>
      <c r="M30" s="33"/>
      <c r="N30" s="31" t="str">
        <f t="shared" si="1"/>
        <v/>
      </c>
      <c r="O30" s="22"/>
      <c r="P30" s="121"/>
      <c r="Q30" s="124"/>
    </row>
    <row r="31" spans="1:17" ht="20.45" customHeight="1" x14ac:dyDescent="0.25">
      <c r="A31" s="10" t="s">
        <v>683</v>
      </c>
      <c r="B31" s="9"/>
      <c r="C31" s="79"/>
      <c r="D31" s="88"/>
      <c r="E31" s="10"/>
      <c r="F31" s="32"/>
      <c r="G31" s="22"/>
      <c r="H31" s="22"/>
      <c r="I31" s="22"/>
      <c r="J31" s="19"/>
      <c r="K31" s="33"/>
      <c r="L31" s="86" t="str">
        <f t="shared" si="0"/>
        <v/>
      </c>
      <c r="M31" s="33"/>
      <c r="N31" s="31" t="str">
        <f t="shared" si="1"/>
        <v/>
      </c>
      <c r="O31" s="22"/>
      <c r="P31" s="121"/>
      <c r="Q31" s="124"/>
    </row>
    <row r="32" spans="1:17" ht="20.45" customHeight="1" x14ac:dyDescent="0.25">
      <c r="A32" s="10" t="s">
        <v>684</v>
      </c>
      <c r="B32" s="9"/>
      <c r="C32" s="79"/>
      <c r="D32" s="88"/>
      <c r="E32" s="10"/>
      <c r="F32" s="32"/>
      <c r="G32" s="22"/>
      <c r="H32" s="22"/>
      <c r="I32" s="22"/>
      <c r="J32" s="19"/>
      <c r="K32" s="33"/>
      <c r="L32" s="86" t="str">
        <f t="shared" si="0"/>
        <v/>
      </c>
      <c r="M32" s="33"/>
      <c r="N32" s="31" t="str">
        <f t="shared" si="1"/>
        <v/>
      </c>
      <c r="O32" s="22"/>
      <c r="P32" s="121"/>
      <c r="Q32" s="124"/>
    </row>
    <row r="33" spans="1:17" ht="20.45" customHeight="1" x14ac:dyDescent="0.25">
      <c r="A33" s="10" t="s">
        <v>685</v>
      </c>
      <c r="B33" s="9"/>
      <c r="C33" s="79"/>
      <c r="D33" s="88"/>
      <c r="E33" s="10"/>
      <c r="F33" s="32"/>
      <c r="G33" s="22"/>
      <c r="H33" s="22"/>
      <c r="I33" s="22"/>
      <c r="J33" s="19"/>
      <c r="K33" s="33"/>
      <c r="L33" s="86" t="str">
        <f t="shared" si="0"/>
        <v/>
      </c>
      <c r="M33" s="33"/>
      <c r="N33" s="31" t="str">
        <f t="shared" si="1"/>
        <v/>
      </c>
      <c r="O33" s="22"/>
      <c r="P33" s="121"/>
      <c r="Q33" s="124"/>
    </row>
    <row r="34" spans="1:17" ht="20.45" customHeight="1" x14ac:dyDescent="0.25">
      <c r="A34" s="10" t="s">
        <v>686</v>
      </c>
      <c r="B34" s="9"/>
      <c r="C34" s="79"/>
      <c r="D34" s="88"/>
      <c r="E34" s="10"/>
      <c r="F34" s="32"/>
      <c r="G34" s="22"/>
      <c r="H34" s="22"/>
      <c r="I34" s="22"/>
      <c r="J34" s="19"/>
      <c r="K34" s="33"/>
      <c r="L34" s="86" t="str">
        <f t="shared" si="0"/>
        <v/>
      </c>
      <c r="M34" s="33"/>
      <c r="N34" s="31" t="str">
        <f t="shared" si="1"/>
        <v/>
      </c>
      <c r="O34" s="22"/>
      <c r="P34" s="121"/>
      <c r="Q34" s="124"/>
    </row>
    <row r="35" spans="1:17" ht="20.45" customHeight="1" x14ac:dyDescent="0.25">
      <c r="A35" s="10" t="s">
        <v>687</v>
      </c>
      <c r="B35" s="9"/>
      <c r="C35" s="79"/>
      <c r="D35" s="88"/>
      <c r="E35" s="10"/>
      <c r="F35" s="32"/>
      <c r="G35" s="22"/>
      <c r="H35" s="22"/>
      <c r="I35" s="22"/>
      <c r="J35" s="19"/>
      <c r="K35" s="33"/>
      <c r="L35" s="86" t="str">
        <f t="shared" si="0"/>
        <v/>
      </c>
      <c r="M35" s="33"/>
      <c r="N35" s="31" t="str">
        <f t="shared" si="1"/>
        <v/>
      </c>
      <c r="O35" s="22"/>
      <c r="P35" s="121"/>
      <c r="Q35" s="124"/>
    </row>
    <row r="36" spans="1:17" ht="20.45" customHeight="1" x14ac:dyDescent="0.25">
      <c r="A36" s="10" t="s">
        <v>688</v>
      </c>
      <c r="B36" s="9"/>
      <c r="C36" s="79"/>
      <c r="D36" s="88"/>
      <c r="E36" s="10"/>
      <c r="F36" s="32"/>
      <c r="G36" s="22"/>
      <c r="H36" s="22"/>
      <c r="I36" s="22"/>
      <c r="J36" s="19"/>
      <c r="K36" s="33"/>
      <c r="L36" s="86" t="str">
        <f t="shared" si="0"/>
        <v/>
      </c>
      <c r="M36" s="33"/>
      <c r="N36" s="31" t="str">
        <f t="shared" si="1"/>
        <v/>
      </c>
      <c r="O36" s="22"/>
      <c r="P36" s="121"/>
      <c r="Q36" s="124"/>
    </row>
    <row r="37" spans="1:17" ht="20.45" customHeight="1" x14ac:dyDescent="0.25">
      <c r="A37" s="10" t="s">
        <v>689</v>
      </c>
      <c r="B37" s="9"/>
      <c r="C37" s="79"/>
      <c r="D37" s="88"/>
      <c r="E37" s="10"/>
      <c r="F37" s="32"/>
      <c r="G37" s="22"/>
      <c r="H37" s="22"/>
      <c r="I37" s="22"/>
      <c r="J37" s="19"/>
      <c r="K37" s="33"/>
      <c r="L37" s="86" t="str">
        <f t="shared" si="0"/>
        <v/>
      </c>
      <c r="M37" s="33"/>
      <c r="N37" s="31" t="str">
        <f t="shared" si="1"/>
        <v/>
      </c>
      <c r="O37" s="22"/>
      <c r="P37" s="121"/>
      <c r="Q37" s="124"/>
    </row>
    <row r="38" spans="1:17" ht="20.45" customHeight="1" x14ac:dyDescent="0.25">
      <c r="A38" s="10" t="s">
        <v>690</v>
      </c>
      <c r="B38" s="9"/>
      <c r="C38" s="79"/>
      <c r="D38" s="88"/>
      <c r="E38" s="10"/>
      <c r="F38" s="32"/>
      <c r="G38" s="22"/>
      <c r="H38" s="22"/>
      <c r="I38" s="22"/>
      <c r="J38" s="19"/>
      <c r="K38" s="33"/>
      <c r="L38" s="86" t="str">
        <f t="shared" si="0"/>
        <v/>
      </c>
      <c r="M38" s="33"/>
      <c r="N38" s="31" t="str">
        <f t="shared" si="1"/>
        <v/>
      </c>
      <c r="O38" s="22"/>
      <c r="P38" s="121"/>
      <c r="Q38" s="124"/>
    </row>
    <row r="39" spans="1:17" ht="20.45" customHeight="1" x14ac:dyDescent="0.25">
      <c r="A39" s="10" t="s">
        <v>691</v>
      </c>
      <c r="B39" s="9"/>
      <c r="C39" s="79"/>
      <c r="D39" s="88"/>
      <c r="E39" s="10"/>
      <c r="F39" s="32"/>
      <c r="G39" s="22"/>
      <c r="H39" s="22"/>
      <c r="I39" s="22"/>
      <c r="J39" s="19"/>
      <c r="K39" s="33"/>
      <c r="L39" s="86" t="str">
        <f t="shared" si="0"/>
        <v/>
      </c>
      <c r="M39" s="33"/>
      <c r="N39" s="31" t="str">
        <f t="shared" si="1"/>
        <v/>
      </c>
      <c r="O39" s="22"/>
      <c r="P39" s="121"/>
      <c r="Q39" s="124"/>
    </row>
    <row r="40" spans="1:17" ht="20.45" customHeight="1" x14ac:dyDescent="0.25">
      <c r="A40" s="10" t="s">
        <v>692</v>
      </c>
      <c r="B40" s="9"/>
      <c r="C40" s="79"/>
      <c r="D40" s="88"/>
      <c r="E40" s="10"/>
      <c r="F40" s="32"/>
      <c r="G40" s="22"/>
      <c r="H40" s="22"/>
      <c r="I40" s="22"/>
      <c r="J40" s="19"/>
      <c r="K40" s="33"/>
      <c r="L40" s="86" t="str">
        <f t="shared" ref="L40:L71" si="2">IF(COUNTA(J40:K40)=0,"",J40*K40)</f>
        <v/>
      </c>
      <c r="M40" s="33"/>
      <c r="N40" s="31" t="str">
        <f t="shared" ref="N40:N71" si="3">IF(AND(L40="",M40=""),"",SUM(L40:M40))</f>
        <v/>
      </c>
      <c r="O40" s="22"/>
      <c r="P40" s="121"/>
      <c r="Q40" s="124"/>
    </row>
    <row r="41" spans="1:17" ht="20.45" customHeight="1" x14ac:dyDescent="0.25">
      <c r="A41" s="10" t="s">
        <v>693</v>
      </c>
      <c r="B41" s="9"/>
      <c r="C41" s="79"/>
      <c r="D41" s="88"/>
      <c r="E41" s="10"/>
      <c r="F41" s="32"/>
      <c r="G41" s="22"/>
      <c r="H41" s="22"/>
      <c r="I41" s="22"/>
      <c r="J41" s="19"/>
      <c r="K41" s="33"/>
      <c r="L41" s="86" t="str">
        <f t="shared" si="2"/>
        <v/>
      </c>
      <c r="M41" s="33"/>
      <c r="N41" s="31" t="str">
        <f t="shared" si="3"/>
        <v/>
      </c>
      <c r="O41" s="22"/>
      <c r="P41" s="121"/>
      <c r="Q41" s="124"/>
    </row>
    <row r="42" spans="1:17" ht="20.45" customHeight="1" x14ac:dyDescent="0.25">
      <c r="A42" s="10" t="s">
        <v>694</v>
      </c>
      <c r="B42" s="9"/>
      <c r="C42" s="79"/>
      <c r="D42" s="88"/>
      <c r="E42" s="10"/>
      <c r="F42" s="32"/>
      <c r="G42" s="22"/>
      <c r="H42" s="22"/>
      <c r="I42" s="22"/>
      <c r="J42" s="19"/>
      <c r="K42" s="33"/>
      <c r="L42" s="86" t="str">
        <f t="shared" si="2"/>
        <v/>
      </c>
      <c r="M42" s="33"/>
      <c r="N42" s="31" t="str">
        <f t="shared" si="3"/>
        <v/>
      </c>
      <c r="O42" s="22"/>
      <c r="P42" s="121"/>
      <c r="Q42" s="124"/>
    </row>
    <row r="43" spans="1:17" ht="20.45" customHeight="1" x14ac:dyDescent="0.25">
      <c r="A43" s="10" t="s">
        <v>695</v>
      </c>
      <c r="B43" s="9"/>
      <c r="C43" s="79"/>
      <c r="D43" s="88"/>
      <c r="E43" s="10"/>
      <c r="F43" s="32"/>
      <c r="G43" s="22"/>
      <c r="H43" s="22"/>
      <c r="I43" s="22"/>
      <c r="J43" s="19"/>
      <c r="K43" s="33"/>
      <c r="L43" s="86" t="str">
        <f t="shared" si="2"/>
        <v/>
      </c>
      <c r="M43" s="33"/>
      <c r="N43" s="31" t="str">
        <f t="shared" si="3"/>
        <v/>
      </c>
      <c r="O43" s="22"/>
      <c r="P43" s="121"/>
      <c r="Q43" s="124"/>
    </row>
    <row r="44" spans="1:17" ht="20.45" customHeight="1" x14ac:dyDescent="0.25">
      <c r="A44" s="10" t="s">
        <v>696</v>
      </c>
      <c r="B44" s="9"/>
      <c r="C44" s="79"/>
      <c r="D44" s="88"/>
      <c r="E44" s="10"/>
      <c r="F44" s="32"/>
      <c r="G44" s="22"/>
      <c r="H44" s="22"/>
      <c r="I44" s="22"/>
      <c r="J44" s="19"/>
      <c r="K44" s="33"/>
      <c r="L44" s="86" t="str">
        <f t="shared" si="2"/>
        <v/>
      </c>
      <c r="M44" s="33"/>
      <c r="N44" s="31" t="str">
        <f t="shared" si="3"/>
        <v/>
      </c>
      <c r="O44" s="22"/>
      <c r="P44" s="121"/>
      <c r="Q44" s="124"/>
    </row>
    <row r="45" spans="1:17" ht="20.45" customHeight="1" x14ac:dyDescent="0.25">
      <c r="A45" s="10" t="s">
        <v>697</v>
      </c>
      <c r="B45" s="9"/>
      <c r="C45" s="79"/>
      <c r="D45" s="88"/>
      <c r="E45" s="10"/>
      <c r="F45" s="32"/>
      <c r="G45" s="22"/>
      <c r="H45" s="22"/>
      <c r="I45" s="22"/>
      <c r="J45" s="19"/>
      <c r="K45" s="33"/>
      <c r="L45" s="86" t="str">
        <f t="shared" si="2"/>
        <v/>
      </c>
      <c r="M45" s="33"/>
      <c r="N45" s="31" t="str">
        <f t="shared" si="3"/>
        <v/>
      </c>
      <c r="O45" s="22"/>
      <c r="P45" s="121"/>
      <c r="Q45" s="124"/>
    </row>
    <row r="46" spans="1:17" ht="20.45" customHeight="1" x14ac:dyDescent="0.25">
      <c r="A46" s="10" t="s">
        <v>698</v>
      </c>
      <c r="B46" s="9"/>
      <c r="C46" s="79"/>
      <c r="D46" s="88"/>
      <c r="E46" s="10"/>
      <c r="F46" s="32"/>
      <c r="G46" s="22"/>
      <c r="H46" s="22"/>
      <c r="I46" s="22"/>
      <c r="J46" s="19"/>
      <c r="K46" s="33"/>
      <c r="L46" s="86" t="str">
        <f t="shared" si="2"/>
        <v/>
      </c>
      <c r="M46" s="33"/>
      <c r="N46" s="31" t="str">
        <f t="shared" si="3"/>
        <v/>
      </c>
      <c r="O46" s="22"/>
      <c r="P46" s="121"/>
      <c r="Q46" s="124"/>
    </row>
    <row r="47" spans="1:17" ht="20.45" customHeight="1" x14ac:dyDescent="0.25">
      <c r="A47" s="10" t="s">
        <v>699</v>
      </c>
      <c r="B47" s="9"/>
      <c r="C47" s="79"/>
      <c r="D47" s="88"/>
      <c r="E47" s="10"/>
      <c r="F47" s="32"/>
      <c r="G47" s="22"/>
      <c r="H47" s="22"/>
      <c r="I47" s="22"/>
      <c r="J47" s="19"/>
      <c r="K47" s="33"/>
      <c r="L47" s="86" t="str">
        <f t="shared" si="2"/>
        <v/>
      </c>
      <c r="M47" s="33"/>
      <c r="N47" s="31" t="str">
        <f t="shared" si="3"/>
        <v/>
      </c>
      <c r="O47" s="22"/>
      <c r="P47" s="121"/>
      <c r="Q47" s="124"/>
    </row>
    <row r="48" spans="1:17" ht="20.45" customHeight="1" x14ac:dyDescent="0.25">
      <c r="A48" s="10" t="s">
        <v>700</v>
      </c>
      <c r="B48" s="9"/>
      <c r="C48" s="79"/>
      <c r="D48" s="88"/>
      <c r="E48" s="10"/>
      <c r="F48" s="32"/>
      <c r="G48" s="22"/>
      <c r="H48" s="22"/>
      <c r="I48" s="22"/>
      <c r="J48" s="19"/>
      <c r="K48" s="33"/>
      <c r="L48" s="86" t="str">
        <f t="shared" si="2"/>
        <v/>
      </c>
      <c r="M48" s="33"/>
      <c r="N48" s="31" t="str">
        <f t="shared" si="3"/>
        <v/>
      </c>
      <c r="O48" s="22"/>
      <c r="P48" s="121"/>
      <c r="Q48" s="124"/>
    </row>
    <row r="49" spans="1:17" ht="20.45" customHeight="1" x14ac:dyDescent="0.25">
      <c r="A49" s="10" t="s">
        <v>701</v>
      </c>
      <c r="B49" s="9"/>
      <c r="C49" s="79"/>
      <c r="D49" s="88"/>
      <c r="E49" s="10"/>
      <c r="F49" s="32"/>
      <c r="G49" s="22"/>
      <c r="H49" s="22"/>
      <c r="I49" s="22"/>
      <c r="J49" s="19"/>
      <c r="K49" s="33"/>
      <c r="L49" s="86" t="str">
        <f t="shared" si="2"/>
        <v/>
      </c>
      <c r="M49" s="33"/>
      <c r="N49" s="31" t="str">
        <f t="shared" si="3"/>
        <v/>
      </c>
      <c r="O49" s="22"/>
      <c r="P49" s="121"/>
      <c r="Q49" s="124"/>
    </row>
    <row r="50" spans="1:17" ht="20.45" customHeight="1" x14ac:dyDescent="0.25">
      <c r="A50" s="10" t="s">
        <v>702</v>
      </c>
      <c r="B50" s="9"/>
      <c r="C50" s="79"/>
      <c r="D50" s="88"/>
      <c r="E50" s="10"/>
      <c r="F50" s="32"/>
      <c r="G50" s="22"/>
      <c r="H50" s="22"/>
      <c r="I50" s="22"/>
      <c r="J50" s="19"/>
      <c r="K50" s="33"/>
      <c r="L50" s="86" t="str">
        <f t="shared" si="2"/>
        <v/>
      </c>
      <c r="M50" s="33"/>
      <c r="N50" s="31" t="str">
        <f t="shared" si="3"/>
        <v/>
      </c>
      <c r="O50" s="22"/>
      <c r="P50" s="121"/>
      <c r="Q50" s="124"/>
    </row>
    <row r="51" spans="1:17" ht="20.45" customHeight="1" x14ac:dyDescent="0.25">
      <c r="A51" s="10" t="s">
        <v>703</v>
      </c>
      <c r="B51" s="9"/>
      <c r="C51" s="79"/>
      <c r="D51" s="88"/>
      <c r="E51" s="10"/>
      <c r="F51" s="32"/>
      <c r="G51" s="22"/>
      <c r="H51" s="22"/>
      <c r="I51" s="22"/>
      <c r="J51" s="19"/>
      <c r="K51" s="33"/>
      <c r="L51" s="86" t="str">
        <f t="shared" si="2"/>
        <v/>
      </c>
      <c r="M51" s="33"/>
      <c r="N51" s="31" t="str">
        <f t="shared" si="3"/>
        <v/>
      </c>
      <c r="O51" s="22"/>
      <c r="P51" s="121"/>
      <c r="Q51" s="124"/>
    </row>
    <row r="52" spans="1:17" ht="20.45" customHeight="1" x14ac:dyDescent="0.25">
      <c r="A52" s="10" t="s">
        <v>704</v>
      </c>
      <c r="B52" s="9"/>
      <c r="C52" s="79"/>
      <c r="D52" s="88"/>
      <c r="E52" s="10"/>
      <c r="F52" s="32"/>
      <c r="G52" s="22"/>
      <c r="H52" s="22"/>
      <c r="I52" s="22"/>
      <c r="J52" s="19"/>
      <c r="K52" s="33"/>
      <c r="L52" s="86" t="str">
        <f t="shared" si="2"/>
        <v/>
      </c>
      <c r="M52" s="33"/>
      <c r="N52" s="31" t="str">
        <f t="shared" si="3"/>
        <v/>
      </c>
      <c r="O52" s="22"/>
      <c r="P52" s="121"/>
      <c r="Q52" s="124"/>
    </row>
    <row r="53" spans="1:17" ht="20.45" customHeight="1" x14ac:dyDescent="0.25">
      <c r="A53" s="10" t="s">
        <v>705</v>
      </c>
      <c r="B53" s="9"/>
      <c r="C53" s="79"/>
      <c r="D53" s="88"/>
      <c r="E53" s="10"/>
      <c r="F53" s="32"/>
      <c r="G53" s="22"/>
      <c r="H53" s="22"/>
      <c r="I53" s="22"/>
      <c r="J53" s="19"/>
      <c r="K53" s="33"/>
      <c r="L53" s="86" t="str">
        <f t="shared" si="2"/>
        <v/>
      </c>
      <c r="M53" s="33"/>
      <c r="N53" s="31" t="str">
        <f t="shared" si="3"/>
        <v/>
      </c>
      <c r="O53" s="22"/>
      <c r="P53" s="121"/>
      <c r="Q53" s="124"/>
    </row>
    <row r="54" spans="1:17" ht="20.45" customHeight="1" x14ac:dyDescent="0.25">
      <c r="A54" s="10" t="s">
        <v>706</v>
      </c>
      <c r="B54" s="9"/>
      <c r="C54" s="79"/>
      <c r="D54" s="88"/>
      <c r="E54" s="10"/>
      <c r="F54" s="32"/>
      <c r="G54" s="22"/>
      <c r="H54" s="22"/>
      <c r="I54" s="22"/>
      <c r="J54" s="19"/>
      <c r="K54" s="33"/>
      <c r="L54" s="86" t="str">
        <f t="shared" si="2"/>
        <v/>
      </c>
      <c r="M54" s="33"/>
      <c r="N54" s="31" t="str">
        <f t="shared" si="3"/>
        <v/>
      </c>
      <c r="O54" s="22"/>
      <c r="P54" s="121"/>
      <c r="Q54" s="124"/>
    </row>
    <row r="55" spans="1:17" ht="20.45" customHeight="1" x14ac:dyDescent="0.25">
      <c r="A55" s="10" t="s">
        <v>707</v>
      </c>
      <c r="B55" s="9"/>
      <c r="C55" s="79"/>
      <c r="D55" s="88"/>
      <c r="E55" s="10"/>
      <c r="F55" s="32"/>
      <c r="G55" s="22"/>
      <c r="H55" s="22"/>
      <c r="I55" s="22"/>
      <c r="J55" s="19"/>
      <c r="K55" s="33"/>
      <c r="L55" s="86" t="str">
        <f t="shared" si="2"/>
        <v/>
      </c>
      <c r="M55" s="33"/>
      <c r="N55" s="31" t="str">
        <f t="shared" si="3"/>
        <v/>
      </c>
      <c r="O55" s="22"/>
      <c r="P55" s="121"/>
      <c r="Q55" s="124"/>
    </row>
    <row r="56" spans="1:17" ht="20.45" customHeight="1" x14ac:dyDescent="0.25">
      <c r="A56" s="10" t="s">
        <v>708</v>
      </c>
      <c r="B56" s="9"/>
      <c r="C56" s="79"/>
      <c r="D56" s="88"/>
      <c r="E56" s="10"/>
      <c r="F56" s="32"/>
      <c r="G56" s="22"/>
      <c r="H56" s="22"/>
      <c r="I56" s="22"/>
      <c r="J56" s="19"/>
      <c r="K56" s="33"/>
      <c r="L56" s="86" t="str">
        <f t="shared" si="2"/>
        <v/>
      </c>
      <c r="M56" s="33"/>
      <c r="N56" s="31" t="str">
        <f t="shared" si="3"/>
        <v/>
      </c>
      <c r="O56" s="22"/>
      <c r="P56" s="121"/>
      <c r="Q56" s="124"/>
    </row>
    <row r="57" spans="1:17" ht="20.45" customHeight="1" thickBot="1" x14ac:dyDescent="0.3">
      <c r="A57" s="10" t="s">
        <v>709</v>
      </c>
      <c r="B57" s="9"/>
      <c r="C57" s="79"/>
      <c r="D57" s="88"/>
      <c r="E57" s="10"/>
      <c r="F57" s="32"/>
      <c r="G57" s="22"/>
      <c r="H57" s="22"/>
      <c r="I57" s="22"/>
      <c r="J57" s="19"/>
      <c r="K57" s="33"/>
      <c r="L57" s="86" t="str">
        <f t="shared" si="2"/>
        <v/>
      </c>
      <c r="M57" s="33"/>
      <c r="N57" s="31" t="str">
        <f t="shared" si="3"/>
        <v/>
      </c>
      <c r="O57" s="22"/>
      <c r="P57" s="121"/>
      <c r="Q57" s="125"/>
    </row>
    <row r="58" spans="1:17" ht="20.45" customHeight="1" x14ac:dyDescent="0.25">
      <c r="A58" s="10" t="s">
        <v>710</v>
      </c>
      <c r="B58" s="9"/>
      <c r="C58" s="79"/>
      <c r="D58" s="88"/>
      <c r="E58" s="10"/>
      <c r="F58" s="32"/>
      <c r="G58" s="22"/>
      <c r="H58" s="22"/>
      <c r="I58" s="22"/>
      <c r="J58" s="19"/>
      <c r="K58" s="33"/>
      <c r="L58" s="86" t="str">
        <f t="shared" si="2"/>
        <v/>
      </c>
      <c r="M58" s="33"/>
      <c r="N58" s="31" t="str">
        <f t="shared" si="3"/>
        <v/>
      </c>
      <c r="O58" s="22"/>
      <c r="P58" s="121"/>
      <c r="Q58" s="124"/>
    </row>
    <row r="59" spans="1:17" ht="20.45" customHeight="1" x14ac:dyDescent="0.25">
      <c r="A59" s="10" t="s">
        <v>711</v>
      </c>
      <c r="B59" s="9"/>
      <c r="C59" s="79"/>
      <c r="D59" s="88"/>
      <c r="E59" s="10"/>
      <c r="F59" s="32"/>
      <c r="G59" s="22"/>
      <c r="H59" s="22"/>
      <c r="I59" s="22"/>
      <c r="J59" s="19"/>
      <c r="K59" s="33"/>
      <c r="L59" s="86" t="str">
        <f t="shared" si="2"/>
        <v/>
      </c>
      <c r="M59" s="33"/>
      <c r="N59" s="31" t="str">
        <f t="shared" si="3"/>
        <v/>
      </c>
      <c r="O59" s="22"/>
      <c r="P59" s="121"/>
      <c r="Q59" s="124"/>
    </row>
    <row r="60" spans="1:17" ht="20.45" customHeight="1" x14ac:dyDescent="0.25">
      <c r="A60" s="10" t="s">
        <v>712</v>
      </c>
      <c r="B60" s="9"/>
      <c r="C60" s="79"/>
      <c r="D60" s="88"/>
      <c r="E60" s="10"/>
      <c r="F60" s="32"/>
      <c r="G60" s="22"/>
      <c r="H60" s="22"/>
      <c r="I60" s="22"/>
      <c r="J60" s="19"/>
      <c r="K60" s="33"/>
      <c r="L60" s="86" t="str">
        <f t="shared" si="2"/>
        <v/>
      </c>
      <c r="M60" s="33"/>
      <c r="N60" s="31" t="str">
        <f t="shared" si="3"/>
        <v/>
      </c>
      <c r="O60" s="22"/>
      <c r="P60" s="121"/>
      <c r="Q60" s="124"/>
    </row>
    <row r="61" spans="1:17" ht="20.45" customHeight="1" x14ac:dyDescent="0.25">
      <c r="A61" s="10" t="s">
        <v>713</v>
      </c>
      <c r="B61" s="9"/>
      <c r="C61" s="79"/>
      <c r="D61" s="88"/>
      <c r="E61" s="10"/>
      <c r="F61" s="32"/>
      <c r="G61" s="22"/>
      <c r="H61" s="22"/>
      <c r="I61" s="22"/>
      <c r="J61" s="19"/>
      <c r="K61" s="33"/>
      <c r="L61" s="86" t="str">
        <f t="shared" si="2"/>
        <v/>
      </c>
      <c r="M61" s="33"/>
      <c r="N61" s="31" t="str">
        <f t="shared" si="3"/>
        <v/>
      </c>
      <c r="O61" s="22"/>
      <c r="P61" s="121"/>
      <c r="Q61" s="124"/>
    </row>
    <row r="62" spans="1:17" ht="20.45" customHeight="1" x14ac:dyDescent="0.25">
      <c r="A62" s="10" t="s">
        <v>714</v>
      </c>
      <c r="B62" s="9"/>
      <c r="C62" s="79"/>
      <c r="D62" s="88"/>
      <c r="E62" s="10"/>
      <c r="F62" s="32"/>
      <c r="G62" s="22"/>
      <c r="H62" s="22"/>
      <c r="I62" s="22"/>
      <c r="J62" s="19"/>
      <c r="K62" s="33"/>
      <c r="L62" s="86" t="str">
        <f t="shared" si="2"/>
        <v/>
      </c>
      <c r="M62" s="33"/>
      <c r="N62" s="31" t="str">
        <f t="shared" si="3"/>
        <v/>
      </c>
      <c r="O62" s="22"/>
      <c r="P62" s="121"/>
      <c r="Q62" s="124"/>
    </row>
    <row r="63" spans="1:17" ht="20.45" customHeight="1" x14ac:dyDescent="0.25">
      <c r="A63" s="10" t="s">
        <v>715</v>
      </c>
      <c r="B63" s="9"/>
      <c r="C63" s="79"/>
      <c r="D63" s="88"/>
      <c r="E63" s="10"/>
      <c r="F63" s="32"/>
      <c r="G63" s="22"/>
      <c r="H63" s="22"/>
      <c r="I63" s="22"/>
      <c r="J63" s="19"/>
      <c r="K63" s="33"/>
      <c r="L63" s="86" t="str">
        <f t="shared" si="2"/>
        <v/>
      </c>
      <c r="M63" s="33"/>
      <c r="N63" s="31" t="str">
        <f t="shared" si="3"/>
        <v/>
      </c>
      <c r="O63" s="22"/>
      <c r="P63" s="121"/>
      <c r="Q63" s="124"/>
    </row>
    <row r="64" spans="1:17" ht="20.45" customHeight="1" x14ac:dyDescent="0.25">
      <c r="A64" s="10" t="s">
        <v>716</v>
      </c>
      <c r="B64" s="9"/>
      <c r="C64" s="79"/>
      <c r="D64" s="88"/>
      <c r="E64" s="10"/>
      <c r="F64" s="32"/>
      <c r="G64" s="22"/>
      <c r="H64" s="22"/>
      <c r="I64" s="22"/>
      <c r="J64" s="19"/>
      <c r="K64" s="33"/>
      <c r="L64" s="86" t="str">
        <f t="shared" si="2"/>
        <v/>
      </c>
      <c r="M64" s="33"/>
      <c r="N64" s="31" t="str">
        <f t="shared" si="3"/>
        <v/>
      </c>
      <c r="O64" s="22"/>
      <c r="P64" s="121"/>
      <c r="Q64" s="124"/>
    </row>
    <row r="65" spans="1:17" ht="20.45" customHeight="1" x14ac:dyDescent="0.25">
      <c r="A65" s="10" t="s">
        <v>717</v>
      </c>
      <c r="B65" s="9"/>
      <c r="C65" s="79"/>
      <c r="D65" s="88"/>
      <c r="E65" s="10"/>
      <c r="F65" s="32"/>
      <c r="G65" s="22"/>
      <c r="H65" s="22"/>
      <c r="I65" s="22"/>
      <c r="J65" s="19"/>
      <c r="K65" s="33"/>
      <c r="L65" s="86" t="str">
        <f t="shared" si="2"/>
        <v/>
      </c>
      <c r="M65" s="33"/>
      <c r="N65" s="31" t="str">
        <f t="shared" si="3"/>
        <v/>
      </c>
      <c r="O65" s="22"/>
      <c r="P65" s="121"/>
      <c r="Q65" s="124"/>
    </row>
    <row r="66" spans="1:17" ht="20.45" customHeight="1" x14ac:dyDescent="0.25">
      <c r="A66" s="10" t="s">
        <v>718</v>
      </c>
      <c r="B66" s="9"/>
      <c r="C66" s="79"/>
      <c r="D66" s="88"/>
      <c r="E66" s="10"/>
      <c r="F66" s="32"/>
      <c r="G66" s="22"/>
      <c r="H66" s="22"/>
      <c r="I66" s="22"/>
      <c r="J66" s="19"/>
      <c r="K66" s="33"/>
      <c r="L66" s="86" t="str">
        <f t="shared" si="2"/>
        <v/>
      </c>
      <c r="M66" s="33"/>
      <c r="N66" s="31" t="str">
        <f t="shared" si="3"/>
        <v/>
      </c>
      <c r="O66" s="22"/>
      <c r="P66" s="121"/>
      <c r="Q66" s="124"/>
    </row>
    <row r="67" spans="1:17" ht="20.45" customHeight="1" x14ac:dyDescent="0.25">
      <c r="A67" s="10" t="s">
        <v>719</v>
      </c>
      <c r="B67" s="9"/>
      <c r="C67" s="79"/>
      <c r="D67" s="88"/>
      <c r="E67" s="10"/>
      <c r="F67" s="32"/>
      <c r="G67" s="22"/>
      <c r="H67" s="22"/>
      <c r="I67" s="22"/>
      <c r="J67" s="19"/>
      <c r="K67" s="33"/>
      <c r="L67" s="86" t="str">
        <f t="shared" si="2"/>
        <v/>
      </c>
      <c r="M67" s="33"/>
      <c r="N67" s="31" t="str">
        <f t="shared" si="3"/>
        <v/>
      </c>
      <c r="O67" s="22"/>
      <c r="P67" s="121"/>
      <c r="Q67" s="124"/>
    </row>
    <row r="68" spans="1:17" ht="20.45" customHeight="1" x14ac:dyDescent="0.25">
      <c r="A68" s="10" t="s">
        <v>720</v>
      </c>
      <c r="B68" s="9"/>
      <c r="C68" s="79"/>
      <c r="D68" s="88"/>
      <c r="E68" s="10"/>
      <c r="F68" s="32"/>
      <c r="G68" s="22"/>
      <c r="H68" s="22"/>
      <c r="I68" s="22"/>
      <c r="J68" s="19"/>
      <c r="K68" s="33"/>
      <c r="L68" s="86" t="str">
        <f t="shared" si="2"/>
        <v/>
      </c>
      <c r="M68" s="33"/>
      <c r="N68" s="31" t="str">
        <f t="shared" si="3"/>
        <v/>
      </c>
      <c r="O68" s="22"/>
      <c r="P68" s="121"/>
      <c r="Q68" s="124"/>
    </row>
    <row r="69" spans="1:17" ht="20.45" customHeight="1" x14ac:dyDescent="0.25">
      <c r="A69" s="10" t="s">
        <v>721</v>
      </c>
      <c r="B69" s="9"/>
      <c r="C69" s="79"/>
      <c r="D69" s="88"/>
      <c r="E69" s="10"/>
      <c r="F69" s="32"/>
      <c r="G69" s="22"/>
      <c r="H69" s="22"/>
      <c r="I69" s="22"/>
      <c r="J69" s="19"/>
      <c r="K69" s="33"/>
      <c r="L69" s="86" t="str">
        <f t="shared" si="2"/>
        <v/>
      </c>
      <c r="M69" s="33"/>
      <c r="N69" s="31" t="str">
        <f t="shared" si="3"/>
        <v/>
      </c>
      <c r="O69" s="22"/>
      <c r="P69" s="121"/>
      <c r="Q69" s="124"/>
    </row>
    <row r="70" spans="1:17" ht="20.45" customHeight="1" x14ac:dyDescent="0.25">
      <c r="A70" s="10" t="s">
        <v>722</v>
      </c>
      <c r="B70" s="9"/>
      <c r="C70" s="79"/>
      <c r="D70" s="88"/>
      <c r="E70" s="10"/>
      <c r="F70" s="32"/>
      <c r="G70" s="22"/>
      <c r="H70" s="22"/>
      <c r="I70" s="22"/>
      <c r="J70" s="19"/>
      <c r="K70" s="33"/>
      <c r="L70" s="86" t="str">
        <f t="shared" si="2"/>
        <v/>
      </c>
      <c r="M70" s="33"/>
      <c r="N70" s="31" t="str">
        <f t="shared" si="3"/>
        <v/>
      </c>
      <c r="O70" s="22"/>
      <c r="P70" s="121"/>
      <c r="Q70" s="124"/>
    </row>
    <row r="71" spans="1:17" ht="20.45" customHeight="1" x14ac:dyDescent="0.25">
      <c r="A71" s="10" t="s">
        <v>723</v>
      </c>
      <c r="B71" s="9"/>
      <c r="C71" s="79"/>
      <c r="D71" s="88"/>
      <c r="E71" s="10"/>
      <c r="F71" s="32"/>
      <c r="G71" s="22"/>
      <c r="H71" s="22"/>
      <c r="I71" s="22"/>
      <c r="J71" s="19"/>
      <c r="K71" s="33"/>
      <c r="L71" s="86" t="str">
        <f t="shared" si="2"/>
        <v/>
      </c>
      <c r="M71" s="33"/>
      <c r="N71" s="31" t="str">
        <f t="shared" si="3"/>
        <v/>
      </c>
      <c r="O71" s="22"/>
      <c r="P71" s="121"/>
      <c r="Q71" s="124"/>
    </row>
    <row r="72" spans="1:17" ht="20.45" customHeight="1" x14ac:dyDescent="0.25">
      <c r="A72" s="10" t="s">
        <v>724</v>
      </c>
      <c r="B72" s="9"/>
      <c r="C72" s="79"/>
      <c r="D72" s="88"/>
      <c r="E72" s="10"/>
      <c r="F72" s="32"/>
      <c r="G72" s="22"/>
      <c r="H72" s="22"/>
      <c r="I72" s="22"/>
      <c r="J72" s="19"/>
      <c r="K72" s="33"/>
      <c r="L72" s="86" t="str">
        <f t="shared" ref="L72:L103" si="4">IF(COUNTA(J72:K72)=0,"",J72*K72)</f>
        <v/>
      </c>
      <c r="M72" s="33"/>
      <c r="N72" s="31" t="str">
        <f t="shared" ref="N72:N103" si="5">IF(AND(L72="",M72=""),"",SUM(L72:M72))</f>
        <v/>
      </c>
      <c r="O72" s="22"/>
      <c r="P72" s="121"/>
      <c r="Q72" s="124"/>
    </row>
    <row r="73" spans="1:17" ht="20.45" customHeight="1" x14ac:dyDescent="0.25">
      <c r="A73" s="10" t="s">
        <v>725</v>
      </c>
      <c r="B73" s="9"/>
      <c r="C73" s="79"/>
      <c r="D73" s="88"/>
      <c r="E73" s="10"/>
      <c r="F73" s="32"/>
      <c r="G73" s="22"/>
      <c r="H73" s="22"/>
      <c r="I73" s="22"/>
      <c r="J73" s="19"/>
      <c r="K73" s="33"/>
      <c r="L73" s="86" t="str">
        <f t="shared" si="4"/>
        <v/>
      </c>
      <c r="M73" s="33"/>
      <c r="N73" s="31" t="str">
        <f t="shared" si="5"/>
        <v/>
      </c>
      <c r="O73" s="22"/>
      <c r="P73" s="121"/>
      <c r="Q73" s="124"/>
    </row>
    <row r="74" spans="1:17" ht="20.45" customHeight="1" x14ac:dyDescent="0.25">
      <c r="A74" s="10" t="s">
        <v>726</v>
      </c>
      <c r="B74" s="9"/>
      <c r="C74" s="79"/>
      <c r="D74" s="88"/>
      <c r="E74" s="10"/>
      <c r="F74" s="32"/>
      <c r="G74" s="22"/>
      <c r="H74" s="22"/>
      <c r="I74" s="22"/>
      <c r="J74" s="19"/>
      <c r="K74" s="33"/>
      <c r="L74" s="86" t="str">
        <f t="shared" si="4"/>
        <v/>
      </c>
      <c r="M74" s="33"/>
      <c r="N74" s="31" t="str">
        <f t="shared" si="5"/>
        <v/>
      </c>
      <c r="O74" s="22"/>
      <c r="P74" s="121"/>
      <c r="Q74" s="124"/>
    </row>
    <row r="75" spans="1:17" ht="20.45" customHeight="1" x14ac:dyDescent="0.25">
      <c r="A75" s="10" t="s">
        <v>727</v>
      </c>
      <c r="B75" s="9"/>
      <c r="C75" s="79"/>
      <c r="D75" s="88"/>
      <c r="E75" s="10"/>
      <c r="F75" s="32"/>
      <c r="G75" s="22"/>
      <c r="H75" s="22"/>
      <c r="I75" s="22"/>
      <c r="J75" s="19"/>
      <c r="K75" s="33"/>
      <c r="L75" s="86" t="str">
        <f t="shared" si="4"/>
        <v/>
      </c>
      <c r="M75" s="33"/>
      <c r="N75" s="31" t="str">
        <f t="shared" si="5"/>
        <v/>
      </c>
      <c r="O75" s="22"/>
      <c r="P75" s="121"/>
      <c r="Q75" s="124"/>
    </row>
    <row r="76" spans="1:17" ht="20.45" customHeight="1" x14ac:dyDescent="0.25">
      <c r="A76" s="10" t="s">
        <v>728</v>
      </c>
      <c r="B76" s="9"/>
      <c r="C76" s="79"/>
      <c r="D76" s="88"/>
      <c r="E76" s="10"/>
      <c r="F76" s="32"/>
      <c r="G76" s="22"/>
      <c r="H76" s="22"/>
      <c r="I76" s="22"/>
      <c r="J76" s="19"/>
      <c r="K76" s="33"/>
      <c r="L76" s="86" t="str">
        <f t="shared" si="4"/>
        <v/>
      </c>
      <c r="M76" s="33"/>
      <c r="N76" s="31" t="str">
        <f t="shared" si="5"/>
        <v/>
      </c>
      <c r="O76" s="22"/>
      <c r="P76" s="121"/>
      <c r="Q76" s="124"/>
    </row>
    <row r="77" spans="1:17" ht="20.45" customHeight="1" x14ac:dyDescent="0.25">
      <c r="A77" s="10" t="s">
        <v>729</v>
      </c>
      <c r="B77" s="9"/>
      <c r="C77" s="79"/>
      <c r="D77" s="88"/>
      <c r="E77" s="10"/>
      <c r="F77" s="32"/>
      <c r="G77" s="22"/>
      <c r="H77" s="22"/>
      <c r="I77" s="22"/>
      <c r="J77" s="19"/>
      <c r="K77" s="33"/>
      <c r="L77" s="86" t="str">
        <f t="shared" si="4"/>
        <v/>
      </c>
      <c r="M77" s="33"/>
      <c r="N77" s="31" t="str">
        <f t="shared" si="5"/>
        <v/>
      </c>
      <c r="O77" s="22"/>
      <c r="P77" s="121"/>
      <c r="Q77" s="124"/>
    </row>
    <row r="78" spans="1:17" ht="20.45" customHeight="1" x14ac:dyDescent="0.25">
      <c r="A78" s="10" t="s">
        <v>730</v>
      </c>
      <c r="B78" s="9"/>
      <c r="C78" s="79"/>
      <c r="D78" s="88"/>
      <c r="E78" s="10"/>
      <c r="F78" s="32"/>
      <c r="G78" s="22"/>
      <c r="H78" s="22"/>
      <c r="I78" s="22"/>
      <c r="J78" s="19"/>
      <c r="K78" s="33"/>
      <c r="L78" s="86" t="str">
        <f t="shared" si="4"/>
        <v/>
      </c>
      <c r="M78" s="33"/>
      <c r="N78" s="31" t="str">
        <f t="shared" si="5"/>
        <v/>
      </c>
      <c r="O78" s="22"/>
      <c r="P78" s="121"/>
      <c r="Q78" s="124"/>
    </row>
    <row r="79" spans="1:17" ht="20.45" customHeight="1" x14ac:dyDescent="0.25">
      <c r="A79" s="10" t="s">
        <v>731</v>
      </c>
      <c r="B79" s="9"/>
      <c r="C79" s="79"/>
      <c r="D79" s="88"/>
      <c r="E79" s="10"/>
      <c r="F79" s="32"/>
      <c r="G79" s="22"/>
      <c r="H79" s="22"/>
      <c r="I79" s="22"/>
      <c r="J79" s="19"/>
      <c r="K79" s="33"/>
      <c r="L79" s="86" t="str">
        <f t="shared" si="4"/>
        <v/>
      </c>
      <c r="M79" s="33"/>
      <c r="N79" s="31" t="str">
        <f t="shared" si="5"/>
        <v/>
      </c>
      <c r="O79" s="22"/>
      <c r="P79" s="121"/>
      <c r="Q79" s="124"/>
    </row>
    <row r="80" spans="1:17" ht="20.45" customHeight="1" x14ac:dyDescent="0.25">
      <c r="A80" s="10" t="s">
        <v>732</v>
      </c>
      <c r="B80" s="9"/>
      <c r="C80" s="79"/>
      <c r="D80" s="88"/>
      <c r="E80" s="10"/>
      <c r="F80" s="32"/>
      <c r="G80" s="22"/>
      <c r="H80" s="22"/>
      <c r="I80" s="22"/>
      <c r="J80" s="19"/>
      <c r="K80" s="33"/>
      <c r="L80" s="86" t="str">
        <f t="shared" si="4"/>
        <v/>
      </c>
      <c r="M80" s="33"/>
      <c r="N80" s="31" t="str">
        <f t="shared" si="5"/>
        <v/>
      </c>
      <c r="O80" s="22"/>
      <c r="P80" s="121"/>
      <c r="Q80" s="124"/>
    </row>
    <row r="81" spans="1:17" ht="20.45" customHeight="1" x14ac:dyDescent="0.25">
      <c r="A81" s="10" t="s">
        <v>733</v>
      </c>
      <c r="B81" s="9"/>
      <c r="C81" s="79"/>
      <c r="D81" s="88"/>
      <c r="E81" s="10"/>
      <c r="F81" s="32"/>
      <c r="G81" s="22"/>
      <c r="H81" s="22"/>
      <c r="I81" s="22"/>
      <c r="J81" s="19"/>
      <c r="K81" s="33"/>
      <c r="L81" s="86" t="str">
        <f t="shared" si="4"/>
        <v/>
      </c>
      <c r="M81" s="33"/>
      <c r="N81" s="31" t="str">
        <f t="shared" si="5"/>
        <v/>
      </c>
      <c r="O81" s="22"/>
      <c r="P81" s="121"/>
      <c r="Q81" s="124"/>
    </row>
    <row r="82" spans="1:17" ht="20.45" customHeight="1" x14ac:dyDescent="0.25">
      <c r="A82" s="10" t="s">
        <v>734</v>
      </c>
      <c r="B82" s="9"/>
      <c r="C82" s="79"/>
      <c r="D82" s="88"/>
      <c r="E82" s="10"/>
      <c r="F82" s="32"/>
      <c r="G82" s="22"/>
      <c r="H82" s="22"/>
      <c r="I82" s="22"/>
      <c r="J82" s="19"/>
      <c r="K82" s="33"/>
      <c r="L82" s="86" t="str">
        <f t="shared" si="4"/>
        <v/>
      </c>
      <c r="M82" s="33"/>
      <c r="N82" s="31" t="str">
        <f t="shared" si="5"/>
        <v/>
      </c>
      <c r="O82" s="22"/>
      <c r="P82" s="121"/>
      <c r="Q82" s="124"/>
    </row>
    <row r="83" spans="1:17" ht="20.45" customHeight="1" x14ac:dyDescent="0.25">
      <c r="A83" s="10" t="s">
        <v>735</v>
      </c>
      <c r="B83" s="9"/>
      <c r="C83" s="79"/>
      <c r="D83" s="88"/>
      <c r="E83" s="10"/>
      <c r="F83" s="32"/>
      <c r="G83" s="22"/>
      <c r="H83" s="22"/>
      <c r="I83" s="22"/>
      <c r="J83" s="19"/>
      <c r="K83" s="33"/>
      <c r="L83" s="86" t="str">
        <f t="shared" si="4"/>
        <v/>
      </c>
      <c r="M83" s="33"/>
      <c r="N83" s="31" t="str">
        <f t="shared" si="5"/>
        <v/>
      </c>
      <c r="O83" s="22"/>
      <c r="P83" s="121"/>
      <c r="Q83" s="124"/>
    </row>
    <row r="84" spans="1:17" ht="20.45" customHeight="1" x14ac:dyDescent="0.25">
      <c r="A84" s="10" t="s">
        <v>736</v>
      </c>
      <c r="B84" s="9"/>
      <c r="C84" s="79"/>
      <c r="D84" s="88"/>
      <c r="E84" s="10"/>
      <c r="F84" s="32"/>
      <c r="G84" s="22"/>
      <c r="H84" s="22"/>
      <c r="I84" s="22"/>
      <c r="J84" s="19"/>
      <c r="K84" s="33"/>
      <c r="L84" s="86" t="str">
        <f t="shared" si="4"/>
        <v/>
      </c>
      <c r="M84" s="33"/>
      <c r="N84" s="31" t="str">
        <f t="shared" si="5"/>
        <v/>
      </c>
      <c r="O84" s="22"/>
      <c r="P84" s="121"/>
      <c r="Q84" s="124"/>
    </row>
    <row r="85" spans="1:17" ht="20.45" customHeight="1" x14ac:dyDescent="0.25">
      <c r="A85" s="10" t="s">
        <v>737</v>
      </c>
      <c r="B85" s="9"/>
      <c r="C85" s="79"/>
      <c r="D85" s="88"/>
      <c r="E85" s="10"/>
      <c r="F85" s="32"/>
      <c r="G85" s="22"/>
      <c r="H85" s="22"/>
      <c r="I85" s="22"/>
      <c r="J85" s="19"/>
      <c r="K85" s="33"/>
      <c r="L85" s="86" t="str">
        <f t="shared" si="4"/>
        <v/>
      </c>
      <c r="M85" s="33"/>
      <c r="N85" s="31" t="str">
        <f t="shared" si="5"/>
        <v/>
      </c>
      <c r="O85" s="22"/>
      <c r="P85" s="121"/>
      <c r="Q85" s="124"/>
    </row>
    <row r="86" spans="1:17" ht="20.45" customHeight="1" x14ac:dyDescent="0.25">
      <c r="A86" s="10" t="s">
        <v>738</v>
      </c>
      <c r="B86" s="9"/>
      <c r="C86" s="79"/>
      <c r="D86" s="88"/>
      <c r="E86" s="10"/>
      <c r="F86" s="32"/>
      <c r="G86" s="22"/>
      <c r="H86" s="22"/>
      <c r="I86" s="22"/>
      <c r="J86" s="19"/>
      <c r="K86" s="33"/>
      <c r="L86" s="86" t="str">
        <f t="shared" si="4"/>
        <v/>
      </c>
      <c r="M86" s="33"/>
      <c r="N86" s="31" t="str">
        <f t="shared" si="5"/>
        <v/>
      </c>
      <c r="O86" s="22"/>
      <c r="P86" s="121"/>
      <c r="Q86" s="124"/>
    </row>
    <row r="87" spans="1:17" ht="20.45" customHeight="1" x14ac:dyDescent="0.25">
      <c r="A87" s="10" t="s">
        <v>739</v>
      </c>
      <c r="B87" s="9"/>
      <c r="C87" s="79"/>
      <c r="D87" s="88"/>
      <c r="E87" s="10"/>
      <c r="F87" s="32"/>
      <c r="G87" s="22"/>
      <c r="H87" s="22"/>
      <c r="I87" s="22"/>
      <c r="J87" s="19"/>
      <c r="K87" s="33"/>
      <c r="L87" s="86" t="str">
        <f t="shared" si="4"/>
        <v/>
      </c>
      <c r="M87" s="33"/>
      <c r="N87" s="31" t="str">
        <f t="shared" si="5"/>
        <v/>
      </c>
      <c r="O87" s="22"/>
      <c r="P87" s="121"/>
      <c r="Q87" s="124"/>
    </row>
    <row r="88" spans="1:17" ht="20.45" customHeight="1" x14ac:dyDescent="0.25">
      <c r="A88" s="10" t="s">
        <v>740</v>
      </c>
      <c r="B88" s="9"/>
      <c r="C88" s="79"/>
      <c r="D88" s="88"/>
      <c r="E88" s="10"/>
      <c r="F88" s="32"/>
      <c r="G88" s="22"/>
      <c r="H88" s="22"/>
      <c r="I88" s="22"/>
      <c r="J88" s="19"/>
      <c r="K88" s="33"/>
      <c r="L88" s="86" t="str">
        <f t="shared" si="4"/>
        <v/>
      </c>
      <c r="M88" s="33"/>
      <c r="N88" s="31" t="str">
        <f t="shared" si="5"/>
        <v/>
      </c>
      <c r="O88" s="22"/>
      <c r="P88" s="121"/>
      <c r="Q88" s="124"/>
    </row>
    <row r="89" spans="1:17" ht="20.45" customHeight="1" x14ac:dyDescent="0.25">
      <c r="A89" s="10" t="s">
        <v>741</v>
      </c>
      <c r="B89" s="9"/>
      <c r="C89" s="79"/>
      <c r="D89" s="88"/>
      <c r="E89" s="10"/>
      <c r="F89" s="32"/>
      <c r="G89" s="22"/>
      <c r="H89" s="22"/>
      <c r="I89" s="22"/>
      <c r="J89" s="19"/>
      <c r="K89" s="33"/>
      <c r="L89" s="86" t="str">
        <f t="shared" si="4"/>
        <v/>
      </c>
      <c r="M89" s="33"/>
      <c r="N89" s="31" t="str">
        <f t="shared" si="5"/>
        <v/>
      </c>
      <c r="O89" s="22"/>
      <c r="P89" s="121"/>
      <c r="Q89" s="124"/>
    </row>
    <row r="90" spans="1:17" ht="20.45" customHeight="1" x14ac:dyDescent="0.25">
      <c r="A90" s="10" t="s">
        <v>742</v>
      </c>
      <c r="B90" s="9"/>
      <c r="C90" s="79"/>
      <c r="D90" s="88"/>
      <c r="E90" s="10"/>
      <c r="F90" s="32"/>
      <c r="G90" s="22"/>
      <c r="H90" s="22"/>
      <c r="I90" s="22"/>
      <c r="J90" s="19"/>
      <c r="K90" s="33"/>
      <c r="L90" s="86" t="str">
        <f t="shared" si="4"/>
        <v/>
      </c>
      <c r="M90" s="33"/>
      <c r="N90" s="31" t="str">
        <f t="shared" si="5"/>
        <v/>
      </c>
      <c r="O90" s="22"/>
      <c r="P90" s="121"/>
      <c r="Q90" s="124"/>
    </row>
    <row r="91" spans="1:17" ht="20.45" customHeight="1" x14ac:dyDescent="0.25">
      <c r="A91" s="10" t="s">
        <v>743</v>
      </c>
      <c r="B91" s="9"/>
      <c r="C91" s="79"/>
      <c r="D91" s="88"/>
      <c r="E91" s="10"/>
      <c r="F91" s="32"/>
      <c r="G91" s="22"/>
      <c r="H91" s="22"/>
      <c r="I91" s="22"/>
      <c r="J91" s="19"/>
      <c r="K91" s="33"/>
      <c r="L91" s="86" t="str">
        <f t="shared" si="4"/>
        <v/>
      </c>
      <c r="M91" s="33"/>
      <c r="N91" s="31" t="str">
        <f t="shared" si="5"/>
        <v/>
      </c>
      <c r="O91" s="22"/>
      <c r="P91" s="121"/>
      <c r="Q91" s="124"/>
    </row>
    <row r="92" spans="1:17" ht="20.45" customHeight="1" x14ac:dyDescent="0.25">
      <c r="A92" s="10" t="s">
        <v>744</v>
      </c>
      <c r="B92" s="9"/>
      <c r="C92" s="79"/>
      <c r="D92" s="88"/>
      <c r="E92" s="10"/>
      <c r="F92" s="32"/>
      <c r="G92" s="22"/>
      <c r="H92" s="22"/>
      <c r="I92" s="22"/>
      <c r="J92" s="19"/>
      <c r="K92" s="33"/>
      <c r="L92" s="86" t="str">
        <f t="shared" si="4"/>
        <v/>
      </c>
      <c r="M92" s="33"/>
      <c r="N92" s="31" t="str">
        <f t="shared" si="5"/>
        <v/>
      </c>
      <c r="O92" s="22"/>
      <c r="P92" s="121"/>
      <c r="Q92" s="124"/>
    </row>
    <row r="93" spans="1:17" ht="20.45" customHeight="1" x14ac:dyDescent="0.25">
      <c r="A93" s="10" t="s">
        <v>745</v>
      </c>
      <c r="B93" s="9"/>
      <c r="C93" s="79"/>
      <c r="D93" s="88"/>
      <c r="E93" s="10"/>
      <c r="F93" s="32"/>
      <c r="G93" s="22"/>
      <c r="H93" s="22"/>
      <c r="I93" s="22"/>
      <c r="J93" s="19"/>
      <c r="K93" s="33"/>
      <c r="L93" s="86" t="str">
        <f t="shared" si="4"/>
        <v/>
      </c>
      <c r="M93" s="33"/>
      <c r="N93" s="31" t="str">
        <f t="shared" si="5"/>
        <v/>
      </c>
      <c r="O93" s="22"/>
      <c r="P93" s="121"/>
      <c r="Q93" s="124"/>
    </row>
    <row r="94" spans="1:17" ht="20.45" customHeight="1" x14ac:dyDescent="0.25">
      <c r="A94" s="10" t="s">
        <v>746</v>
      </c>
      <c r="B94" s="9"/>
      <c r="C94" s="79"/>
      <c r="D94" s="88"/>
      <c r="E94" s="10"/>
      <c r="F94" s="32"/>
      <c r="G94" s="22"/>
      <c r="H94" s="22"/>
      <c r="I94" s="22"/>
      <c r="J94" s="19"/>
      <c r="K94" s="33"/>
      <c r="L94" s="86" t="str">
        <f t="shared" si="4"/>
        <v/>
      </c>
      <c r="M94" s="33"/>
      <c r="N94" s="31" t="str">
        <f t="shared" si="5"/>
        <v/>
      </c>
      <c r="O94" s="22"/>
      <c r="P94" s="121"/>
      <c r="Q94" s="124"/>
    </row>
    <row r="95" spans="1:17" ht="20.45" customHeight="1" x14ac:dyDescent="0.25">
      <c r="A95" s="10" t="s">
        <v>747</v>
      </c>
      <c r="B95" s="9"/>
      <c r="C95" s="79"/>
      <c r="D95" s="88"/>
      <c r="E95" s="10"/>
      <c r="F95" s="32"/>
      <c r="G95" s="22"/>
      <c r="H95" s="22"/>
      <c r="I95" s="22"/>
      <c r="J95" s="19"/>
      <c r="K95" s="33"/>
      <c r="L95" s="86" t="str">
        <f t="shared" si="4"/>
        <v/>
      </c>
      <c r="M95" s="33"/>
      <c r="N95" s="31" t="str">
        <f t="shared" si="5"/>
        <v/>
      </c>
      <c r="O95" s="22"/>
      <c r="P95" s="121"/>
      <c r="Q95" s="124"/>
    </row>
    <row r="96" spans="1:17" ht="20.45" customHeight="1" x14ac:dyDescent="0.25">
      <c r="A96" s="10" t="s">
        <v>748</v>
      </c>
      <c r="B96" s="9"/>
      <c r="C96" s="79"/>
      <c r="D96" s="88"/>
      <c r="E96" s="10"/>
      <c r="F96" s="32"/>
      <c r="G96" s="22"/>
      <c r="H96" s="22"/>
      <c r="I96" s="22"/>
      <c r="J96" s="19"/>
      <c r="K96" s="33"/>
      <c r="L96" s="86" t="str">
        <f t="shared" si="4"/>
        <v/>
      </c>
      <c r="M96" s="33"/>
      <c r="N96" s="31" t="str">
        <f t="shared" si="5"/>
        <v/>
      </c>
      <c r="O96" s="22"/>
      <c r="P96" s="121"/>
      <c r="Q96" s="124"/>
    </row>
    <row r="97" spans="1:17" ht="20.45" customHeight="1" x14ac:dyDescent="0.25">
      <c r="A97" s="10" t="s">
        <v>749</v>
      </c>
      <c r="B97" s="9"/>
      <c r="C97" s="79"/>
      <c r="D97" s="88"/>
      <c r="E97" s="10"/>
      <c r="F97" s="32"/>
      <c r="G97" s="22"/>
      <c r="H97" s="22"/>
      <c r="I97" s="22"/>
      <c r="J97" s="19"/>
      <c r="K97" s="33"/>
      <c r="L97" s="86" t="str">
        <f t="shared" si="4"/>
        <v/>
      </c>
      <c r="M97" s="33"/>
      <c r="N97" s="31" t="str">
        <f t="shared" si="5"/>
        <v/>
      </c>
      <c r="O97" s="22"/>
      <c r="P97" s="121"/>
      <c r="Q97" s="124"/>
    </row>
    <row r="98" spans="1:17" ht="20.45" customHeight="1" x14ac:dyDescent="0.25">
      <c r="A98" s="10" t="s">
        <v>750</v>
      </c>
      <c r="B98" s="9"/>
      <c r="C98" s="79"/>
      <c r="D98" s="88"/>
      <c r="E98" s="10"/>
      <c r="F98" s="32"/>
      <c r="G98" s="22"/>
      <c r="H98" s="22"/>
      <c r="I98" s="22"/>
      <c r="J98" s="19"/>
      <c r="K98" s="33"/>
      <c r="L98" s="86" t="str">
        <f t="shared" si="4"/>
        <v/>
      </c>
      <c r="M98" s="33"/>
      <c r="N98" s="31" t="str">
        <f t="shared" si="5"/>
        <v/>
      </c>
      <c r="O98" s="22"/>
      <c r="P98" s="121"/>
      <c r="Q98" s="124"/>
    </row>
    <row r="99" spans="1:17" ht="20.45" customHeight="1" x14ac:dyDescent="0.25">
      <c r="A99" s="10" t="s">
        <v>751</v>
      </c>
      <c r="B99" s="9"/>
      <c r="C99" s="79"/>
      <c r="D99" s="88"/>
      <c r="E99" s="10"/>
      <c r="F99" s="32"/>
      <c r="G99" s="22"/>
      <c r="H99" s="22"/>
      <c r="I99" s="22"/>
      <c r="J99" s="19"/>
      <c r="K99" s="33"/>
      <c r="L99" s="86" t="str">
        <f t="shared" si="4"/>
        <v/>
      </c>
      <c r="M99" s="33"/>
      <c r="N99" s="31" t="str">
        <f t="shared" si="5"/>
        <v/>
      </c>
      <c r="O99" s="22"/>
      <c r="P99" s="121"/>
      <c r="Q99" s="124"/>
    </row>
    <row r="100" spans="1:17" ht="20.45" customHeight="1" x14ac:dyDescent="0.25">
      <c r="A100" s="10" t="s">
        <v>752</v>
      </c>
      <c r="B100" s="9"/>
      <c r="C100" s="79"/>
      <c r="D100" s="88"/>
      <c r="E100" s="10"/>
      <c r="F100" s="32"/>
      <c r="G100" s="22"/>
      <c r="H100" s="22"/>
      <c r="I100" s="22"/>
      <c r="J100" s="19"/>
      <c r="K100" s="33"/>
      <c r="L100" s="86" t="str">
        <f t="shared" si="4"/>
        <v/>
      </c>
      <c r="M100" s="33"/>
      <c r="N100" s="31" t="str">
        <f t="shared" si="5"/>
        <v/>
      </c>
      <c r="O100" s="22"/>
      <c r="P100" s="121"/>
      <c r="Q100" s="124"/>
    </row>
    <row r="101" spans="1:17" ht="20.45" customHeight="1" x14ac:dyDescent="0.25">
      <c r="A101" s="10" t="s">
        <v>753</v>
      </c>
      <c r="B101" s="9"/>
      <c r="C101" s="79"/>
      <c r="D101" s="88"/>
      <c r="E101" s="10"/>
      <c r="F101" s="32"/>
      <c r="G101" s="22"/>
      <c r="H101" s="22"/>
      <c r="I101" s="22"/>
      <c r="J101" s="19"/>
      <c r="K101" s="33"/>
      <c r="L101" s="86" t="str">
        <f t="shared" si="4"/>
        <v/>
      </c>
      <c r="M101" s="33"/>
      <c r="N101" s="31" t="str">
        <f t="shared" si="5"/>
        <v/>
      </c>
      <c r="O101" s="22"/>
      <c r="P101" s="121"/>
      <c r="Q101" s="124"/>
    </row>
    <row r="102" spans="1:17" ht="20.45" customHeight="1" x14ac:dyDescent="0.25">
      <c r="A102" s="10" t="s">
        <v>754</v>
      </c>
      <c r="B102" s="9"/>
      <c r="C102" s="79"/>
      <c r="D102" s="88"/>
      <c r="E102" s="10"/>
      <c r="F102" s="32"/>
      <c r="G102" s="22"/>
      <c r="H102" s="22"/>
      <c r="I102" s="22"/>
      <c r="J102" s="19"/>
      <c r="K102" s="33"/>
      <c r="L102" s="86" t="str">
        <f t="shared" si="4"/>
        <v/>
      </c>
      <c r="M102" s="33"/>
      <c r="N102" s="31" t="str">
        <f t="shared" si="5"/>
        <v/>
      </c>
      <c r="O102" s="22"/>
      <c r="P102" s="121"/>
      <c r="Q102" s="124"/>
    </row>
    <row r="103" spans="1:17" ht="20.45" customHeight="1" x14ac:dyDescent="0.25">
      <c r="A103" s="10" t="s">
        <v>755</v>
      </c>
      <c r="B103" s="9"/>
      <c r="C103" s="79"/>
      <c r="D103" s="88"/>
      <c r="E103" s="10"/>
      <c r="F103" s="32"/>
      <c r="G103" s="22"/>
      <c r="H103" s="22"/>
      <c r="I103" s="22"/>
      <c r="J103" s="19"/>
      <c r="K103" s="33"/>
      <c r="L103" s="86" t="str">
        <f t="shared" si="4"/>
        <v/>
      </c>
      <c r="M103" s="33"/>
      <c r="N103" s="31" t="str">
        <f t="shared" si="5"/>
        <v/>
      </c>
      <c r="O103" s="22"/>
      <c r="P103" s="121"/>
      <c r="Q103" s="124"/>
    </row>
    <row r="104" spans="1:17" ht="20.45" customHeight="1" x14ac:dyDescent="0.25">
      <c r="A104" s="10" t="s">
        <v>756</v>
      </c>
      <c r="B104" s="9"/>
      <c r="C104" s="79"/>
      <c r="D104" s="88"/>
      <c r="E104" s="10"/>
      <c r="F104" s="32"/>
      <c r="G104" s="22"/>
      <c r="H104" s="22"/>
      <c r="I104" s="22"/>
      <c r="J104" s="19"/>
      <c r="K104" s="33"/>
      <c r="L104" s="86" t="str">
        <f t="shared" ref="L104:L107" si="6">IF(COUNTA(J104:K104)=0,"",J104*K104)</f>
        <v/>
      </c>
      <c r="M104" s="33"/>
      <c r="N104" s="31" t="str">
        <f t="shared" ref="N104:N107" si="7">IF(AND(L104="",M104=""),"",SUM(L104:M104))</f>
        <v/>
      </c>
      <c r="O104" s="22"/>
      <c r="P104" s="121"/>
      <c r="Q104" s="124"/>
    </row>
    <row r="105" spans="1:17" ht="20.45" customHeight="1" x14ac:dyDescent="0.25">
      <c r="A105" s="10" t="s">
        <v>757</v>
      </c>
      <c r="B105" s="9"/>
      <c r="C105" s="79"/>
      <c r="D105" s="88"/>
      <c r="E105" s="10"/>
      <c r="F105" s="32"/>
      <c r="G105" s="22"/>
      <c r="H105" s="22"/>
      <c r="I105" s="22"/>
      <c r="J105" s="19"/>
      <c r="K105" s="33"/>
      <c r="L105" s="86" t="str">
        <f t="shared" si="6"/>
        <v/>
      </c>
      <c r="M105" s="33"/>
      <c r="N105" s="31" t="str">
        <f t="shared" si="7"/>
        <v/>
      </c>
      <c r="O105" s="22"/>
      <c r="P105" s="121"/>
      <c r="Q105" s="124"/>
    </row>
    <row r="106" spans="1:17" ht="20.45" customHeight="1" x14ac:dyDescent="0.25">
      <c r="A106" s="10" t="s">
        <v>758</v>
      </c>
      <c r="B106" s="9"/>
      <c r="C106" s="79"/>
      <c r="D106" s="88"/>
      <c r="E106" s="10"/>
      <c r="F106" s="32"/>
      <c r="G106" s="22"/>
      <c r="H106" s="22"/>
      <c r="I106" s="22"/>
      <c r="J106" s="19"/>
      <c r="K106" s="33"/>
      <c r="L106" s="86" t="str">
        <f t="shared" si="6"/>
        <v/>
      </c>
      <c r="M106" s="33"/>
      <c r="N106" s="31" t="str">
        <f t="shared" si="7"/>
        <v/>
      </c>
      <c r="O106" s="22"/>
      <c r="P106" s="121"/>
      <c r="Q106" s="124"/>
    </row>
    <row r="107" spans="1:17" ht="20.45" customHeight="1" x14ac:dyDescent="0.25">
      <c r="A107" s="10" t="s">
        <v>759</v>
      </c>
      <c r="B107" s="9"/>
      <c r="C107" s="79"/>
      <c r="D107" s="88"/>
      <c r="E107" s="10"/>
      <c r="F107" s="32"/>
      <c r="G107" s="22"/>
      <c r="H107" s="22"/>
      <c r="I107" s="22"/>
      <c r="J107" s="19"/>
      <c r="K107" s="33"/>
      <c r="L107" s="86" t="str">
        <f t="shared" si="6"/>
        <v/>
      </c>
      <c r="M107" s="33"/>
      <c r="N107" s="31" t="str">
        <f t="shared" si="7"/>
        <v/>
      </c>
      <c r="O107" s="22"/>
      <c r="P107" s="121"/>
      <c r="Q107" s="124"/>
    </row>
    <row r="108" spans="1:17" x14ac:dyDescent="0.25">
      <c r="N108" s="28">
        <f>SUM(N8:N107)</f>
        <v>0</v>
      </c>
      <c r="P108" s="121"/>
    </row>
    <row r="109" spans="1:17" x14ac:dyDescent="0.25">
      <c r="P109" s="121"/>
    </row>
    <row r="110" spans="1:17" x14ac:dyDescent="0.25">
      <c r="P110" s="121"/>
    </row>
    <row r="111" spans="1:17" x14ac:dyDescent="0.25">
      <c r="P111" s="121"/>
    </row>
    <row r="112" spans="1:17" x14ac:dyDescent="0.25">
      <c r="P112" s="121"/>
    </row>
    <row r="113" spans="16:16" x14ac:dyDescent="0.25">
      <c r="P113" s="121"/>
    </row>
    <row r="114" spans="16:16" x14ac:dyDescent="0.25">
      <c r="P114" s="121"/>
    </row>
    <row r="115" spans="16:16" x14ac:dyDescent="0.25">
      <c r="P115" s="121"/>
    </row>
    <row r="116" spans="16:16" x14ac:dyDescent="0.25">
      <c r="P116" s="121"/>
    </row>
    <row r="117" spans="16:16" x14ac:dyDescent="0.25">
      <c r="P117" s="121"/>
    </row>
    <row r="118" spans="16:16" x14ac:dyDescent="0.25">
      <c r="P118" s="121"/>
    </row>
    <row r="119" spans="16:16" x14ac:dyDescent="0.25">
      <c r="P119" s="121"/>
    </row>
    <row r="120" spans="16:16" x14ac:dyDescent="0.25">
      <c r="P120" s="121"/>
    </row>
    <row r="121" spans="16:16" x14ac:dyDescent="0.25">
      <c r="P121" s="121"/>
    </row>
    <row r="122" spans="16:16" x14ac:dyDescent="0.25">
      <c r="P122" s="121"/>
    </row>
    <row r="123" spans="16:16" x14ac:dyDescent="0.25">
      <c r="P123" s="121"/>
    </row>
    <row r="124" spans="16:16" x14ac:dyDescent="0.25">
      <c r="P124" s="121"/>
    </row>
    <row r="125" spans="16:16" x14ac:dyDescent="0.25">
      <c r="P125" s="121"/>
    </row>
    <row r="126" spans="16:16" x14ac:dyDescent="0.25">
      <c r="P126" s="121"/>
    </row>
    <row r="127" spans="16:16" x14ac:dyDescent="0.25">
      <c r="P127" s="121"/>
    </row>
    <row r="128" spans="16:16" x14ac:dyDescent="0.25">
      <c r="P128" s="121"/>
    </row>
    <row r="129" spans="16:16" x14ac:dyDescent="0.25">
      <c r="P129" s="121"/>
    </row>
    <row r="130" spans="16:16" x14ac:dyDescent="0.25">
      <c r="P130" s="121"/>
    </row>
    <row r="131" spans="16:16" x14ac:dyDescent="0.25">
      <c r="P131" s="121"/>
    </row>
    <row r="132" spans="16:16" x14ac:dyDescent="0.25">
      <c r="P132" s="121"/>
    </row>
    <row r="133" spans="16:16" x14ac:dyDescent="0.25">
      <c r="P133" s="121"/>
    </row>
    <row r="134" spans="16:16" x14ac:dyDescent="0.25">
      <c r="P134" s="121"/>
    </row>
    <row r="135" spans="16:16" x14ac:dyDescent="0.25">
      <c r="P135" s="121"/>
    </row>
    <row r="136" spans="16:16" x14ac:dyDescent="0.25">
      <c r="P136" s="121"/>
    </row>
    <row r="137" spans="16:16" x14ac:dyDescent="0.25">
      <c r="P137" s="121"/>
    </row>
    <row r="138" spans="16:16" x14ac:dyDescent="0.25">
      <c r="P138" s="121"/>
    </row>
    <row r="139" spans="16:16" x14ac:dyDescent="0.25">
      <c r="P139" s="121"/>
    </row>
    <row r="140" spans="16:16" x14ac:dyDescent="0.25">
      <c r="P140" s="121"/>
    </row>
    <row r="141" spans="16:16" x14ac:dyDescent="0.25">
      <c r="P141" s="121"/>
    </row>
    <row r="142" spans="16:16" x14ac:dyDescent="0.25">
      <c r="P142" s="121"/>
    </row>
    <row r="143" spans="16:16" x14ac:dyDescent="0.25">
      <c r="P143" s="121"/>
    </row>
    <row r="144" spans="16:16" x14ac:dyDescent="0.25">
      <c r="P144" s="121"/>
    </row>
    <row r="145" spans="16:16" x14ac:dyDescent="0.25">
      <c r="P145" s="121"/>
    </row>
    <row r="146" spans="16:16" x14ac:dyDescent="0.25">
      <c r="P146" s="121"/>
    </row>
    <row r="147" spans="16:16" x14ac:dyDescent="0.25">
      <c r="P147" s="121"/>
    </row>
    <row r="148" spans="16:16" x14ac:dyDescent="0.25">
      <c r="P148" s="121"/>
    </row>
    <row r="149" spans="16:16" x14ac:dyDescent="0.25">
      <c r="P149" s="121"/>
    </row>
    <row r="150" spans="16:16" x14ac:dyDescent="0.25">
      <c r="P150" s="121"/>
    </row>
    <row r="151" spans="16:16" x14ac:dyDescent="0.25">
      <c r="P151" s="121"/>
    </row>
    <row r="152" spans="16:16" x14ac:dyDescent="0.25">
      <c r="P152" s="121"/>
    </row>
    <row r="153" spans="16:16" x14ac:dyDescent="0.25">
      <c r="P153" s="121"/>
    </row>
    <row r="154" spans="16:16" x14ac:dyDescent="0.25">
      <c r="P154" s="121"/>
    </row>
    <row r="155" spans="16:16" x14ac:dyDescent="0.25">
      <c r="P155" s="121"/>
    </row>
    <row r="156" spans="16:16" x14ac:dyDescent="0.25">
      <c r="P156" s="121"/>
    </row>
    <row r="157" spans="16:16" x14ac:dyDescent="0.25">
      <c r="P157" s="121"/>
    </row>
    <row r="158" spans="16:16" x14ac:dyDescent="0.25">
      <c r="P158" s="121"/>
    </row>
    <row r="159" spans="16:16" x14ac:dyDescent="0.25">
      <c r="P159" s="121"/>
    </row>
    <row r="160" spans="16:16" x14ac:dyDescent="0.25">
      <c r="P160" s="121"/>
    </row>
    <row r="161" spans="16:16" x14ac:dyDescent="0.25">
      <c r="P161" s="121"/>
    </row>
    <row r="162" spans="16:16" x14ac:dyDescent="0.25">
      <c r="P162" s="121"/>
    </row>
    <row r="163" spans="16:16" x14ac:dyDescent="0.25">
      <c r="P163" s="121"/>
    </row>
    <row r="164" spans="16:16" x14ac:dyDescent="0.25">
      <c r="P164" s="121"/>
    </row>
    <row r="165" spans="16:16" x14ac:dyDescent="0.25">
      <c r="P165" s="121"/>
    </row>
    <row r="166" spans="16:16" x14ac:dyDescent="0.25">
      <c r="P166" s="121"/>
    </row>
    <row r="167" spans="16:16" x14ac:dyDescent="0.25">
      <c r="P167" s="121"/>
    </row>
    <row r="168" spans="16:16" x14ac:dyDescent="0.25">
      <c r="P168" s="121"/>
    </row>
    <row r="169" spans="16:16" x14ac:dyDescent="0.25">
      <c r="P169" s="121"/>
    </row>
    <row r="170" spans="16:16" x14ac:dyDescent="0.25">
      <c r="P170" s="121"/>
    </row>
    <row r="171" spans="16:16" x14ac:dyDescent="0.25">
      <c r="P171" s="121"/>
    </row>
    <row r="172" spans="16:16" x14ac:dyDescent="0.25">
      <c r="P172" s="121"/>
    </row>
    <row r="173" spans="16:16" x14ac:dyDescent="0.25">
      <c r="P173" s="121"/>
    </row>
    <row r="174" spans="16:16" x14ac:dyDescent="0.25">
      <c r="P174" s="121"/>
    </row>
    <row r="175" spans="16:16" x14ac:dyDescent="0.25">
      <c r="P175" s="121"/>
    </row>
    <row r="176" spans="16:16" x14ac:dyDescent="0.25">
      <c r="P176" s="121"/>
    </row>
    <row r="177" spans="16:16" x14ac:dyDescent="0.25">
      <c r="P177" s="121"/>
    </row>
    <row r="178" spans="16:16" x14ac:dyDescent="0.25">
      <c r="P178" s="121"/>
    </row>
    <row r="179" spans="16:16" x14ac:dyDescent="0.25">
      <c r="P179" s="121"/>
    </row>
    <row r="180" spans="16:16" x14ac:dyDescent="0.25">
      <c r="P180" s="121"/>
    </row>
    <row r="181" spans="16:16" x14ac:dyDescent="0.25">
      <c r="P181" s="121"/>
    </row>
    <row r="182" spans="16:16" x14ac:dyDescent="0.25">
      <c r="P182" s="121"/>
    </row>
    <row r="183" spans="16:16" x14ac:dyDescent="0.25">
      <c r="P183" s="121"/>
    </row>
    <row r="184" spans="16:16" x14ac:dyDescent="0.25">
      <c r="P184" s="121"/>
    </row>
    <row r="185" spans="16:16" x14ac:dyDescent="0.25">
      <c r="P185" s="121"/>
    </row>
    <row r="186" spans="16:16" x14ac:dyDescent="0.25">
      <c r="P186" s="121"/>
    </row>
    <row r="187" spans="16:16" x14ac:dyDescent="0.25">
      <c r="P187" s="121"/>
    </row>
    <row r="188" spans="16:16" x14ac:dyDescent="0.25">
      <c r="P188" s="121"/>
    </row>
    <row r="189" spans="16:16" x14ac:dyDescent="0.25">
      <c r="P189" s="121"/>
    </row>
    <row r="190" spans="16:16" x14ac:dyDescent="0.25">
      <c r="P190" s="121"/>
    </row>
    <row r="191" spans="16:16" x14ac:dyDescent="0.25">
      <c r="P191" s="121"/>
    </row>
    <row r="192" spans="16:16" x14ac:dyDescent="0.25">
      <c r="P192" s="121"/>
    </row>
    <row r="193" spans="16:16" x14ac:dyDescent="0.25">
      <c r="P193" s="121"/>
    </row>
    <row r="194" spans="16:16" x14ac:dyDescent="0.25">
      <c r="P194" s="121"/>
    </row>
    <row r="195" spans="16:16" x14ac:dyDescent="0.25">
      <c r="P195" s="121"/>
    </row>
    <row r="196" spans="16:16" x14ac:dyDescent="0.25">
      <c r="P196" s="121"/>
    </row>
    <row r="197" spans="16:16" x14ac:dyDescent="0.25">
      <c r="P197" s="121"/>
    </row>
    <row r="198" spans="16:16" x14ac:dyDescent="0.25">
      <c r="P198" s="121"/>
    </row>
    <row r="199" spans="16:16" x14ac:dyDescent="0.25">
      <c r="P199" s="121"/>
    </row>
    <row r="200" spans="16:16" x14ac:dyDescent="0.25">
      <c r="P200" s="121"/>
    </row>
    <row r="201" spans="16:16" x14ac:dyDescent="0.25">
      <c r="P201" s="121"/>
    </row>
    <row r="202" spans="16:16" x14ac:dyDescent="0.25">
      <c r="P202" s="121"/>
    </row>
    <row r="203" spans="16:16" x14ac:dyDescent="0.25">
      <c r="P203" s="121"/>
    </row>
    <row r="204" spans="16:16" x14ac:dyDescent="0.25">
      <c r="P204" s="121"/>
    </row>
    <row r="205" spans="16:16" x14ac:dyDescent="0.25">
      <c r="P205" s="121"/>
    </row>
    <row r="206" spans="16:16" x14ac:dyDescent="0.25">
      <c r="P206" s="121"/>
    </row>
    <row r="207" spans="16:16" x14ac:dyDescent="0.25">
      <c r="P207" s="121"/>
    </row>
    <row r="208" spans="16:16" x14ac:dyDescent="0.25">
      <c r="P208" s="20"/>
    </row>
  </sheetData>
  <sheetProtection algorithmName="SHA-512" hashValue="6X/jsF/VBhM75J6AFZou9RzaMM5eBsAR5yJN8Rv9wyaFb9J5T9jS1bZPcAFwAV036GH684R28bYRtZ2QgeMmpw==" saltValue="ypOFvBaOqAON31R3EecknA==" spinCount="100000" sheet="1" formatRows="0"/>
  <mergeCells count="2">
    <mergeCell ref="A4:O4"/>
    <mergeCell ref="A2:O2"/>
  </mergeCells>
  <phoneticPr fontId="4" type="noConversion"/>
  <conditionalFormatting sqref="P8:P107">
    <cfRule type="expression" dxfId="7" priority="4">
      <formula>AND($P8&lt;&gt;"",$P8&lt;&gt;"",$P8=$N8)</formula>
    </cfRule>
  </conditionalFormatting>
  <conditionalFormatting sqref="P8:P208">
    <cfRule type="expression" dxfId="6" priority="1">
      <formula>AND($P8=0,$P8&lt;&gt;"")</formula>
    </cfRule>
    <cfRule type="expression" dxfId="5" priority="2">
      <formula>AND($P8&lt;$N8,$P8&lt;&gt;0,$P8&lt;&gt;"")</formula>
    </cfRule>
    <cfRule type="expression" dxfId="4" priority="3">
      <formula>AND($P8&gt;$N8,$P8&lt;&gt;0,$N8+$P8&lt;&gt;"")</formula>
    </cfRule>
  </conditionalFormatting>
  <dataValidations count="2">
    <dataValidation type="list" allowBlank="1" showInputMessage="1" showErrorMessage="1" sqref="I8:I107" xr:uid="{574E288D-0FF0-4591-A770-28BFCE0D6537}">
      <formula1>"Doelstelling 1: hardware"</formula1>
    </dataValidation>
    <dataValidation type="list" allowBlank="1" showInputMessage="1" showErrorMessage="1" sqref="H8:H107" xr:uid="{8728ECB3-6013-4889-B7B2-06E63D1F1618}">
      <formula1>"Ja,Nee"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B603BCBF-1420-45FA-BEAF-64B8A6FCE440}">
          <x14:formula1>
            <xm:f>Identificatiegegevens!$B$14:$B$143</xm:f>
          </x14:formula1>
          <xm:sqref>B8:B107 G8:G107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F176D-EF00-4227-BB96-B3F3D837FEE3}">
  <sheetPr codeName="Blad8"/>
  <dimension ref="A1:N208"/>
  <sheetViews>
    <sheetView zoomScaleNormal="100" workbookViewId="0">
      <pane xSplit="1" ySplit="7" topLeftCell="B8" activePane="bottomRight" state="frozen"/>
      <selection pane="topRight" activeCell="B1" sqref="B1"/>
      <selection pane="bottomLeft" activeCell="A8" sqref="A8"/>
      <selection pane="bottomRight" activeCell="D24" sqref="D24"/>
    </sheetView>
  </sheetViews>
  <sheetFormatPr defaultColWidth="8.85546875" defaultRowHeight="15" outlineLevelRow="1" outlineLevelCol="1" x14ac:dyDescent="0.25"/>
  <cols>
    <col min="1" max="1" width="11.42578125" customWidth="1"/>
    <col min="2" max="2" width="12.85546875" customWidth="1"/>
    <col min="3" max="3" width="35.42578125" customWidth="1"/>
    <col min="4" max="6" width="17.5703125" customWidth="1"/>
    <col min="7" max="7" width="18.85546875" customWidth="1"/>
    <col min="8" max="8" width="20.5703125" customWidth="1"/>
    <col min="9" max="9" width="17.5703125" customWidth="1"/>
    <col min="10" max="10" width="39.140625" customWidth="1"/>
    <col min="11" max="11" width="15.42578125" hidden="1" customWidth="1" outlineLevel="1"/>
    <col min="12" max="12" width="26.5703125" hidden="1" customWidth="1" outlineLevel="1"/>
    <col min="13" max="13" width="8.85546875" collapsed="1"/>
  </cols>
  <sheetData>
    <row r="1" spans="1:12" hidden="1" outlineLevel="1" x14ac:dyDescent="0.25"/>
    <row r="2" spans="1:12" ht="21" hidden="1" outlineLevel="1" x14ac:dyDescent="0.25">
      <c r="A2" s="187" t="s">
        <v>760</v>
      </c>
      <c r="B2" s="187"/>
      <c r="C2" s="187"/>
      <c r="D2" s="187"/>
      <c r="E2" s="187"/>
      <c r="F2" s="187"/>
      <c r="G2" s="187"/>
      <c r="H2" s="187"/>
      <c r="I2" s="187"/>
      <c r="J2" s="187"/>
    </row>
    <row r="3" spans="1:12" hidden="1" outlineLevel="1" x14ac:dyDescent="0.25"/>
    <row r="4" spans="1:12" ht="91.35" hidden="1" customHeight="1" outlineLevel="1" x14ac:dyDescent="0.3">
      <c r="A4" s="191" t="s">
        <v>761</v>
      </c>
      <c r="B4" s="192"/>
      <c r="C4" s="192"/>
      <c r="D4" s="192"/>
      <c r="E4" s="192"/>
      <c r="F4" s="192"/>
      <c r="G4" s="192"/>
      <c r="H4" s="192"/>
      <c r="I4" s="192"/>
      <c r="J4" s="192"/>
    </row>
    <row r="5" spans="1:12" hidden="1" outlineLevel="1" x14ac:dyDescent="0.25"/>
    <row r="6" spans="1:12" ht="20.45" hidden="1" customHeight="1" outlineLevel="1" thickBot="1" x14ac:dyDescent="0.3">
      <c r="I6" s="30">
        <f>I38</f>
        <v>0</v>
      </c>
      <c r="K6" s="120">
        <f>SUM(Tabel6[Aanvaarde ontvangsten])</f>
        <v>0</v>
      </c>
    </row>
    <row r="7" spans="1:12" s="68" customFormat="1" ht="31.5" collapsed="1" x14ac:dyDescent="0.25">
      <c r="A7" s="64" t="s">
        <v>123</v>
      </c>
      <c r="B7" s="64" t="s">
        <v>127</v>
      </c>
      <c r="C7" s="64" t="s">
        <v>346</v>
      </c>
      <c r="D7" s="64" t="s">
        <v>126</v>
      </c>
      <c r="E7" s="64" t="s">
        <v>762</v>
      </c>
      <c r="F7" s="67" t="s">
        <v>128</v>
      </c>
      <c r="G7" s="64" t="s">
        <v>763</v>
      </c>
      <c r="H7" s="64" t="s">
        <v>764</v>
      </c>
      <c r="I7" s="64" t="s">
        <v>869</v>
      </c>
      <c r="J7" s="66" t="s">
        <v>765</v>
      </c>
      <c r="K7" s="66" t="s">
        <v>766</v>
      </c>
      <c r="L7" s="66" t="s">
        <v>144</v>
      </c>
    </row>
    <row r="8" spans="1:12" ht="20.100000000000001" customHeight="1" x14ac:dyDescent="0.25">
      <c r="A8" s="10" t="s">
        <v>767</v>
      </c>
      <c r="B8" s="9"/>
      <c r="C8" s="79"/>
      <c r="D8" s="10"/>
      <c r="E8" s="32"/>
      <c r="F8" s="9"/>
      <c r="G8" s="32"/>
      <c r="H8" s="32"/>
      <c r="I8" s="148"/>
      <c r="J8" s="22"/>
      <c r="K8" s="121"/>
      <c r="L8" s="122"/>
    </row>
    <row r="9" spans="1:12" ht="20.100000000000001" customHeight="1" x14ac:dyDescent="0.25">
      <c r="A9" s="10" t="s">
        <v>768</v>
      </c>
      <c r="B9" s="9"/>
      <c r="C9" s="79"/>
      <c r="D9" s="10"/>
      <c r="E9" s="32"/>
      <c r="F9" s="9"/>
      <c r="G9" s="32"/>
      <c r="H9" s="32"/>
      <c r="I9" s="148"/>
      <c r="J9" s="22"/>
      <c r="K9" s="121"/>
      <c r="L9" s="122"/>
    </row>
    <row r="10" spans="1:12" ht="20.100000000000001" customHeight="1" x14ac:dyDescent="0.25">
      <c r="A10" s="10" t="s">
        <v>769</v>
      </c>
      <c r="B10" s="9"/>
      <c r="C10" s="79"/>
      <c r="D10" s="10"/>
      <c r="E10" s="32"/>
      <c r="F10" s="9"/>
      <c r="G10" s="32"/>
      <c r="H10" s="32"/>
      <c r="I10" s="148"/>
      <c r="J10" s="22"/>
      <c r="K10" s="121"/>
      <c r="L10" s="122"/>
    </row>
    <row r="11" spans="1:12" ht="20.100000000000001" customHeight="1" x14ac:dyDescent="0.25">
      <c r="A11" s="10" t="s">
        <v>770</v>
      </c>
      <c r="B11" s="9"/>
      <c r="C11" s="79"/>
      <c r="D11" s="10"/>
      <c r="E11" s="32"/>
      <c r="F11" s="9"/>
      <c r="G11" s="32"/>
      <c r="H11" s="32"/>
      <c r="I11" s="148"/>
      <c r="J11" s="22"/>
      <c r="K11" s="121"/>
      <c r="L11" s="122"/>
    </row>
    <row r="12" spans="1:12" ht="20.100000000000001" customHeight="1" x14ac:dyDescent="0.25">
      <c r="A12" s="10" t="s">
        <v>771</v>
      </c>
      <c r="B12" s="9"/>
      <c r="C12" s="79"/>
      <c r="D12" s="10"/>
      <c r="E12" s="32"/>
      <c r="F12" s="9"/>
      <c r="G12" s="32"/>
      <c r="H12" s="32"/>
      <c r="I12" s="148"/>
      <c r="J12" s="22"/>
      <c r="K12" s="121"/>
      <c r="L12" s="122"/>
    </row>
    <row r="13" spans="1:12" ht="20.100000000000001" customHeight="1" x14ac:dyDescent="0.25">
      <c r="A13" s="10" t="s">
        <v>772</v>
      </c>
      <c r="B13" s="9"/>
      <c r="C13" s="79"/>
      <c r="D13" s="10"/>
      <c r="E13" s="32"/>
      <c r="F13" s="9"/>
      <c r="G13" s="32"/>
      <c r="H13" s="32"/>
      <c r="I13" s="148"/>
      <c r="J13" s="22"/>
      <c r="K13" s="121"/>
      <c r="L13" s="122"/>
    </row>
    <row r="14" spans="1:12" ht="20.100000000000001" customHeight="1" x14ac:dyDescent="0.25">
      <c r="A14" s="10" t="s">
        <v>773</v>
      </c>
      <c r="B14" s="9"/>
      <c r="C14" s="79"/>
      <c r="D14" s="10"/>
      <c r="E14" s="32"/>
      <c r="F14" s="9"/>
      <c r="G14" s="32"/>
      <c r="H14" s="32"/>
      <c r="I14" s="148"/>
      <c r="J14" s="22"/>
      <c r="K14" s="121"/>
      <c r="L14" s="122"/>
    </row>
    <row r="15" spans="1:12" ht="20.100000000000001" customHeight="1" x14ac:dyDescent="0.25">
      <c r="A15" s="10" t="s">
        <v>774</v>
      </c>
      <c r="B15" s="9"/>
      <c r="C15" s="79"/>
      <c r="D15" s="10"/>
      <c r="E15" s="32"/>
      <c r="F15" s="9"/>
      <c r="G15" s="32"/>
      <c r="H15" s="32"/>
      <c r="I15" s="148"/>
      <c r="J15" s="22"/>
      <c r="K15" s="121"/>
      <c r="L15" s="122"/>
    </row>
    <row r="16" spans="1:12" ht="20.100000000000001" customHeight="1" x14ac:dyDescent="0.25">
      <c r="A16" s="10" t="s">
        <v>775</v>
      </c>
      <c r="B16" s="9"/>
      <c r="C16" s="79"/>
      <c r="D16" s="10"/>
      <c r="E16" s="32"/>
      <c r="F16" s="9"/>
      <c r="G16" s="32"/>
      <c r="H16" s="32"/>
      <c r="I16" s="148"/>
      <c r="J16" s="22"/>
      <c r="K16" s="121"/>
      <c r="L16" s="122"/>
    </row>
    <row r="17" spans="1:14" ht="20.100000000000001" customHeight="1" x14ac:dyDescent="0.25">
      <c r="A17" s="10" t="s">
        <v>776</v>
      </c>
      <c r="B17" s="9"/>
      <c r="C17" s="79"/>
      <c r="D17" s="10"/>
      <c r="E17" s="32"/>
      <c r="F17" s="9"/>
      <c r="G17" s="32"/>
      <c r="H17" s="32"/>
      <c r="I17" s="148"/>
      <c r="J17" s="22"/>
      <c r="K17" s="127"/>
      <c r="L17" s="127"/>
      <c r="N17" t="s">
        <v>777</v>
      </c>
    </row>
    <row r="18" spans="1:14" ht="20.100000000000001" customHeight="1" x14ac:dyDescent="0.25">
      <c r="A18" s="10" t="s">
        <v>778</v>
      </c>
      <c r="B18" s="9"/>
      <c r="C18" s="79"/>
      <c r="D18" s="10"/>
      <c r="E18" s="32"/>
      <c r="F18" s="9"/>
      <c r="G18" s="32"/>
      <c r="H18" s="32"/>
      <c r="I18" s="148"/>
      <c r="J18" s="22"/>
      <c r="K18" s="121"/>
      <c r="L18" s="122"/>
    </row>
    <row r="19" spans="1:14" ht="20.100000000000001" customHeight="1" x14ac:dyDescent="0.25">
      <c r="A19" s="10" t="s">
        <v>779</v>
      </c>
      <c r="B19" s="9"/>
      <c r="C19" s="79"/>
      <c r="D19" s="10"/>
      <c r="E19" s="32"/>
      <c r="F19" s="9"/>
      <c r="G19" s="32"/>
      <c r="H19" s="32"/>
      <c r="I19" s="148"/>
      <c r="J19" s="22"/>
      <c r="K19" s="121"/>
      <c r="L19" s="122"/>
    </row>
    <row r="20" spans="1:14" ht="20.100000000000001" customHeight="1" x14ac:dyDescent="0.25">
      <c r="A20" s="10" t="s">
        <v>780</v>
      </c>
      <c r="B20" s="9"/>
      <c r="C20" s="79"/>
      <c r="D20" s="10"/>
      <c r="E20" s="32"/>
      <c r="F20" s="9"/>
      <c r="G20" s="32"/>
      <c r="H20" s="32"/>
      <c r="I20" s="148"/>
      <c r="J20" s="22"/>
      <c r="K20" s="121"/>
      <c r="L20" s="122"/>
    </row>
    <row r="21" spans="1:14" ht="20.100000000000001" customHeight="1" x14ac:dyDescent="0.25">
      <c r="A21" s="10" t="s">
        <v>781</v>
      </c>
      <c r="B21" s="9"/>
      <c r="C21" s="79"/>
      <c r="D21" s="10"/>
      <c r="E21" s="32"/>
      <c r="F21" s="9"/>
      <c r="G21" s="32"/>
      <c r="H21" s="32"/>
      <c r="I21" s="148"/>
      <c r="J21" s="22"/>
      <c r="K21" s="121"/>
      <c r="L21" s="122"/>
    </row>
    <row r="22" spans="1:14" ht="20.100000000000001" customHeight="1" x14ac:dyDescent="0.25">
      <c r="A22" s="10" t="s">
        <v>782</v>
      </c>
      <c r="B22" s="9"/>
      <c r="C22" s="79"/>
      <c r="D22" s="10"/>
      <c r="E22" s="32"/>
      <c r="F22" s="9"/>
      <c r="G22" s="32"/>
      <c r="H22" s="32"/>
      <c r="I22" s="148"/>
      <c r="J22" s="22"/>
      <c r="K22" s="121"/>
      <c r="L22" s="122"/>
    </row>
    <row r="23" spans="1:14" ht="20.100000000000001" customHeight="1" x14ac:dyDescent="0.25">
      <c r="A23" s="10" t="s">
        <v>783</v>
      </c>
      <c r="B23" s="9"/>
      <c r="C23" s="79"/>
      <c r="D23" s="10"/>
      <c r="E23" s="32"/>
      <c r="F23" s="9"/>
      <c r="G23" s="32"/>
      <c r="H23" s="32"/>
      <c r="I23" s="148"/>
      <c r="J23" s="22"/>
      <c r="K23" s="121"/>
      <c r="L23" s="122"/>
    </row>
    <row r="24" spans="1:14" ht="20.100000000000001" customHeight="1" x14ac:dyDescent="0.25">
      <c r="A24" s="10" t="s">
        <v>784</v>
      </c>
      <c r="B24" s="9"/>
      <c r="C24" s="79"/>
      <c r="D24" s="10"/>
      <c r="E24" s="32"/>
      <c r="F24" s="9"/>
      <c r="G24" s="32"/>
      <c r="H24" s="32"/>
      <c r="I24" s="148"/>
      <c r="J24" s="22"/>
      <c r="K24" s="121"/>
      <c r="L24" s="122"/>
    </row>
    <row r="25" spans="1:14" ht="20.100000000000001" customHeight="1" x14ac:dyDescent="0.25">
      <c r="A25" s="10" t="s">
        <v>785</v>
      </c>
      <c r="B25" s="9"/>
      <c r="C25" s="79"/>
      <c r="D25" s="10"/>
      <c r="E25" s="32"/>
      <c r="F25" s="9"/>
      <c r="G25" s="32"/>
      <c r="H25" s="32"/>
      <c r="I25" s="148"/>
      <c r="J25" s="22"/>
      <c r="K25" s="121"/>
      <c r="L25" s="122"/>
    </row>
    <row r="26" spans="1:14" ht="20.100000000000001" customHeight="1" x14ac:dyDescent="0.25">
      <c r="A26" s="10" t="s">
        <v>786</v>
      </c>
      <c r="B26" s="9"/>
      <c r="C26" s="79"/>
      <c r="D26" s="10"/>
      <c r="E26" s="32"/>
      <c r="F26" s="9"/>
      <c r="G26" s="32"/>
      <c r="H26" s="32"/>
      <c r="I26" s="148"/>
      <c r="J26" s="22"/>
      <c r="K26" s="121"/>
      <c r="L26" s="122"/>
    </row>
    <row r="27" spans="1:14" ht="20.100000000000001" customHeight="1" x14ac:dyDescent="0.25">
      <c r="A27" s="10" t="s">
        <v>787</v>
      </c>
      <c r="B27" s="9"/>
      <c r="C27" s="79"/>
      <c r="D27" s="10"/>
      <c r="E27" s="32"/>
      <c r="F27" s="9"/>
      <c r="G27" s="32"/>
      <c r="H27" s="32"/>
      <c r="I27" s="148"/>
      <c r="J27" s="22"/>
      <c r="K27" s="121"/>
      <c r="L27" s="122"/>
    </row>
    <row r="28" spans="1:14" ht="20.100000000000001" customHeight="1" x14ac:dyDescent="0.25">
      <c r="A28" s="10" t="s">
        <v>788</v>
      </c>
      <c r="B28" s="9"/>
      <c r="C28" s="79"/>
      <c r="D28" s="10"/>
      <c r="E28" s="32"/>
      <c r="F28" s="9"/>
      <c r="G28" s="32"/>
      <c r="H28" s="32"/>
      <c r="I28" s="148"/>
      <c r="J28" s="22"/>
      <c r="K28" s="121"/>
      <c r="L28" s="122"/>
    </row>
    <row r="29" spans="1:14" ht="20.100000000000001" customHeight="1" x14ac:dyDescent="0.25">
      <c r="A29" s="10" t="s">
        <v>789</v>
      </c>
      <c r="B29" s="9"/>
      <c r="C29" s="79"/>
      <c r="D29" s="10"/>
      <c r="E29" s="32"/>
      <c r="F29" s="9"/>
      <c r="G29" s="32"/>
      <c r="H29" s="32"/>
      <c r="I29" s="148"/>
      <c r="J29" s="22"/>
      <c r="K29" s="121"/>
      <c r="L29" s="122"/>
    </row>
    <row r="30" spans="1:14" ht="20.100000000000001" customHeight="1" x14ac:dyDescent="0.25">
      <c r="A30" s="10" t="s">
        <v>790</v>
      </c>
      <c r="B30" s="9"/>
      <c r="C30" s="79"/>
      <c r="D30" s="10"/>
      <c r="E30" s="32"/>
      <c r="F30" s="9"/>
      <c r="G30" s="32"/>
      <c r="H30" s="32"/>
      <c r="I30" s="148"/>
      <c r="J30" s="22"/>
      <c r="K30" s="121"/>
      <c r="L30" s="122"/>
    </row>
    <row r="31" spans="1:14" ht="20.100000000000001" customHeight="1" x14ac:dyDescent="0.25">
      <c r="A31" s="10" t="s">
        <v>791</v>
      </c>
      <c r="B31" s="9"/>
      <c r="C31" s="79"/>
      <c r="D31" s="10"/>
      <c r="E31" s="32"/>
      <c r="F31" s="9"/>
      <c r="G31" s="32"/>
      <c r="H31" s="32"/>
      <c r="I31" s="148"/>
      <c r="J31" s="22"/>
      <c r="K31" s="121"/>
      <c r="L31" s="122"/>
    </row>
    <row r="32" spans="1:14" ht="20.100000000000001" customHeight="1" x14ac:dyDescent="0.25">
      <c r="A32" s="10" t="s">
        <v>792</v>
      </c>
      <c r="B32" s="9"/>
      <c r="C32" s="79"/>
      <c r="D32" s="10"/>
      <c r="E32" s="32"/>
      <c r="F32" s="9"/>
      <c r="G32" s="32"/>
      <c r="H32" s="32"/>
      <c r="I32" s="148"/>
      <c r="J32" s="22"/>
      <c r="K32" s="121"/>
      <c r="L32" s="122"/>
    </row>
    <row r="33" spans="1:12" ht="20.100000000000001" customHeight="1" x14ac:dyDescent="0.25">
      <c r="A33" s="10" t="s">
        <v>793</v>
      </c>
      <c r="B33" s="9"/>
      <c r="C33" s="79"/>
      <c r="D33" s="10"/>
      <c r="E33" s="32"/>
      <c r="F33" s="9"/>
      <c r="G33" s="32"/>
      <c r="H33" s="32"/>
      <c r="I33" s="148"/>
      <c r="J33" s="22"/>
      <c r="K33" s="121"/>
      <c r="L33" s="122"/>
    </row>
    <row r="34" spans="1:12" ht="20.100000000000001" customHeight="1" x14ac:dyDescent="0.25">
      <c r="A34" s="10" t="s">
        <v>794</v>
      </c>
      <c r="B34" s="9"/>
      <c r="C34" s="79"/>
      <c r="D34" s="10"/>
      <c r="E34" s="32"/>
      <c r="F34" s="9"/>
      <c r="G34" s="32"/>
      <c r="H34" s="32"/>
      <c r="I34" s="148"/>
      <c r="J34" s="22"/>
      <c r="K34" s="121"/>
      <c r="L34" s="122"/>
    </row>
    <row r="35" spans="1:12" ht="20.100000000000001" customHeight="1" x14ac:dyDescent="0.25">
      <c r="A35" s="10" t="s">
        <v>795</v>
      </c>
      <c r="B35" s="9"/>
      <c r="C35" s="79"/>
      <c r="D35" s="10"/>
      <c r="E35" s="32"/>
      <c r="F35" s="9"/>
      <c r="G35" s="32"/>
      <c r="H35" s="32"/>
      <c r="I35" s="148"/>
      <c r="J35" s="22"/>
      <c r="K35" s="121"/>
      <c r="L35" s="122"/>
    </row>
    <row r="36" spans="1:12" ht="20.100000000000001" customHeight="1" x14ac:dyDescent="0.25">
      <c r="A36" s="10" t="s">
        <v>796</v>
      </c>
      <c r="B36" s="9"/>
      <c r="C36" s="79"/>
      <c r="D36" s="10"/>
      <c r="E36" s="32"/>
      <c r="F36" s="9"/>
      <c r="G36" s="32"/>
      <c r="H36" s="32"/>
      <c r="I36" s="148"/>
      <c r="J36" s="22"/>
      <c r="K36" s="121"/>
      <c r="L36" s="122"/>
    </row>
    <row r="37" spans="1:12" ht="20.100000000000001" customHeight="1" thickBot="1" x14ac:dyDescent="0.3">
      <c r="A37" s="35" t="s">
        <v>797</v>
      </c>
      <c r="B37" s="9"/>
      <c r="C37" s="80"/>
      <c r="D37" s="35"/>
      <c r="E37" s="49"/>
      <c r="F37" s="36"/>
      <c r="G37" s="49"/>
      <c r="H37" s="49"/>
      <c r="I37" s="148"/>
      <c r="J37" s="50"/>
      <c r="K37" s="128"/>
      <c r="L37" s="126"/>
    </row>
    <row r="38" spans="1:12" ht="20.45" customHeight="1" x14ac:dyDescent="0.25">
      <c r="I38" s="28">
        <f>SUM(I8:I37)</f>
        <v>0</v>
      </c>
      <c r="K38" s="129"/>
    </row>
    <row r="39" spans="1:12" x14ac:dyDescent="0.25">
      <c r="K39" s="129"/>
    </row>
    <row r="40" spans="1:12" x14ac:dyDescent="0.25">
      <c r="K40" s="129"/>
    </row>
    <row r="41" spans="1:12" x14ac:dyDescent="0.25">
      <c r="K41" s="129"/>
    </row>
    <row r="42" spans="1:12" x14ac:dyDescent="0.25">
      <c r="K42" s="129"/>
    </row>
    <row r="43" spans="1:12" x14ac:dyDescent="0.25">
      <c r="K43" s="129"/>
    </row>
    <row r="44" spans="1:12" x14ac:dyDescent="0.25">
      <c r="K44" s="129"/>
    </row>
    <row r="45" spans="1:12" x14ac:dyDescent="0.25">
      <c r="K45" s="129"/>
    </row>
    <row r="46" spans="1:12" x14ac:dyDescent="0.25">
      <c r="K46" s="129"/>
    </row>
    <row r="47" spans="1:12" x14ac:dyDescent="0.25">
      <c r="K47" s="129"/>
    </row>
    <row r="48" spans="1:12" x14ac:dyDescent="0.25">
      <c r="K48" s="129"/>
    </row>
    <row r="49" spans="11:11" x14ac:dyDescent="0.25">
      <c r="K49" s="129"/>
    </row>
    <row r="50" spans="11:11" x14ac:dyDescent="0.25">
      <c r="K50" s="129"/>
    </row>
    <row r="51" spans="11:11" x14ac:dyDescent="0.25">
      <c r="K51" s="129"/>
    </row>
    <row r="52" spans="11:11" x14ac:dyDescent="0.25">
      <c r="K52" s="129"/>
    </row>
    <row r="53" spans="11:11" x14ac:dyDescent="0.25">
      <c r="K53" s="129"/>
    </row>
    <row r="54" spans="11:11" x14ac:dyDescent="0.25">
      <c r="K54" s="129"/>
    </row>
    <row r="55" spans="11:11" x14ac:dyDescent="0.25">
      <c r="K55" s="129"/>
    </row>
    <row r="56" spans="11:11" x14ac:dyDescent="0.25">
      <c r="K56" s="129"/>
    </row>
    <row r="57" spans="11:11" x14ac:dyDescent="0.25">
      <c r="K57" s="129"/>
    </row>
    <row r="58" spans="11:11" x14ac:dyDescent="0.25">
      <c r="K58" s="129"/>
    </row>
    <row r="59" spans="11:11" x14ac:dyDescent="0.25">
      <c r="K59" s="129"/>
    </row>
    <row r="60" spans="11:11" x14ac:dyDescent="0.25">
      <c r="K60" s="129"/>
    </row>
    <row r="61" spans="11:11" x14ac:dyDescent="0.25">
      <c r="K61" s="129"/>
    </row>
    <row r="62" spans="11:11" x14ac:dyDescent="0.25">
      <c r="K62" s="129"/>
    </row>
    <row r="63" spans="11:11" x14ac:dyDescent="0.25">
      <c r="K63" s="129"/>
    </row>
    <row r="64" spans="11:11" x14ac:dyDescent="0.25">
      <c r="K64" s="129"/>
    </row>
    <row r="65" spans="11:11" x14ac:dyDescent="0.25">
      <c r="K65" s="129"/>
    </row>
    <row r="66" spans="11:11" x14ac:dyDescent="0.25">
      <c r="K66" s="129"/>
    </row>
    <row r="67" spans="11:11" x14ac:dyDescent="0.25">
      <c r="K67" s="129"/>
    </row>
    <row r="68" spans="11:11" x14ac:dyDescent="0.25">
      <c r="K68" s="129"/>
    </row>
    <row r="69" spans="11:11" x14ac:dyDescent="0.25">
      <c r="K69" s="129"/>
    </row>
    <row r="70" spans="11:11" x14ac:dyDescent="0.25">
      <c r="K70" s="129"/>
    </row>
    <row r="71" spans="11:11" x14ac:dyDescent="0.25">
      <c r="K71" s="129"/>
    </row>
    <row r="72" spans="11:11" x14ac:dyDescent="0.25">
      <c r="K72" s="129"/>
    </row>
    <row r="73" spans="11:11" x14ac:dyDescent="0.25">
      <c r="K73" s="129"/>
    </row>
    <row r="74" spans="11:11" x14ac:dyDescent="0.25">
      <c r="K74" s="129"/>
    </row>
    <row r="75" spans="11:11" x14ac:dyDescent="0.25">
      <c r="K75" s="129"/>
    </row>
    <row r="76" spans="11:11" x14ac:dyDescent="0.25">
      <c r="K76" s="129"/>
    </row>
    <row r="77" spans="11:11" x14ac:dyDescent="0.25">
      <c r="K77" s="129"/>
    </row>
    <row r="78" spans="11:11" x14ac:dyDescent="0.25">
      <c r="K78" s="129"/>
    </row>
    <row r="79" spans="11:11" x14ac:dyDescent="0.25">
      <c r="K79" s="129"/>
    </row>
    <row r="80" spans="11:11" x14ac:dyDescent="0.25">
      <c r="K80" s="129"/>
    </row>
    <row r="81" spans="11:11" x14ac:dyDescent="0.25">
      <c r="K81" s="129"/>
    </row>
    <row r="82" spans="11:11" x14ac:dyDescent="0.25">
      <c r="K82" s="129"/>
    </row>
    <row r="83" spans="11:11" x14ac:dyDescent="0.25">
      <c r="K83" s="129"/>
    </row>
    <row r="84" spans="11:11" x14ac:dyDescent="0.25">
      <c r="K84" s="129"/>
    </row>
    <row r="85" spans="11:11" x14ac:dyDescent="0.25">
      <c r="K85" s="129"/>
    </row>
    <row r="86" spans="11:11" x14ac:dyDescent="0.25">
      <c r="K86" s="129"/>
    </row>
    <row r="87" spans="11:11" x14ac:dyDescent="0.25">
      <c r="K87" s="129"/>
    </row>
    <row r="88" spans="11:11" x14ac:dyDescent="0.25">
      <c r="K88" s="129"/>
    </row>
    <row r="89" spans="11:11" x14ac:dyDescent="0.25">
      <c r="K89" s="129"/>
    </row>
    <row r="90" spans="11:11" x14ac:dyDescent="0.25">
      <c r="K90" s="129"/>
    </row>
    <row r="91" spans="11:11" x14ac:dyDescent="0.25">
      <c r="K91" s="129"/>
    </row>
    <row r="92" spans="11:11" x14ac:dyDescent="0.25">
      <c r="K92" s="129"/>
    </row>
    <row r="93" spans="11:11" x14ac:dyDescent="0.25">
      <c r="K93" s="129"/>
    </row>
    <row r="94" spans="11:11" x14ac:dyDescent="0.25">
      <c r="K94" s="129"/>
    </row>
    <row r="95" spans="11:11" x14ac:dyDescent="0.25">
      <c r="K95" s="129"/>
    </row>
    <row r="96" spans="11:11" x14ac:dyDescent="0.25">
      <c r="K96" s="129"/>
    </row>
    <row r="97" spans="11:11" x14ac:dyDescent="0.25">
      <c r="K97" s="129"/>
    </row>
    <row r="98" spans="11:11" x14ac:dyDescent="0.25">
      <c r="K98" s="129"/>
    </row>
    <row r="99" spans="11:11" x14ac:dyDescent="0.25">
      <c r="K99" s="129"/>
    </row>
    <row r="100" spans="11:11" x14ac:dyDescent="0.25">
      <c r="K100" s="129"/>
    </row>
    <row r="101" spans="11:11" x14ac:dyDescent="0.25">
      <c r="K101" s="129"/>
    </row>
    <row r="102" spans="11:11" x14ac:dyDescent="0.25">
      <c r="K102" s="129"/>
    </row>
    <row r="103" spans="11:11" x14ac:dyDescent="0.25">
      <c r="K103" s="129"/>
    </row>
    <row r="104" spans="11:11" x14ac:dyDescent="0.25">
      <c r="K104" s="129"/>
    </row>
    <row r="105" spans="11:11" x14ac:dyDescent="0.25">
      <c r="K105" s="129"/>
    </row>
    <row r="106" spans="11:11" x14ac:dyDescent="0.25">
      <c r="K106" s="129"/>
    </row>
    <row r="107" spans="11:11" x14ac:dyDescent="0.25">
      <c r="K107" s="129"/>
    </row>
    <row r="108" spans="11:11" x14ac:dyDescent="0.25">
      <c r="K108" s="129"/>
    </row>
    <row r="109" spans="11:11" x14ac:dyDescent="0.25">
      <c r="K109" s="129"/>
    </row>
    <row r="110" spans="11:11" x14ac:dyDescent="0.25">
      <c r="K110" s="129"/>
    </row>
    <row r="111" spans="11:11" x14ac:dyDescent="0.25">
      <c r="K111" s="129"/>
    </row>
    <row r="112" spans="11:11" x14ac:dyDescent="0.25">
      <c r="K112" s="129"/>
    </row>
    <row r="113" spans="11:11" x14ac:dyDescent="0.25">
      <c r="K113" s="129"/>
    </row>
    <row r="114" spans="11:11" x14ac:dyDescent="0.25">
      <c r="K114" s="129"/>
    </row>
    <row r="115" spans="11:11" x14ac:dyDescent="0.25">
      <c r="K115" s="129"/>
    </row>
    <row r="116" spans="11:11" x14ac:dyDescent="0.25">
      <c r="K116" s="129"/>
    </row>
    <row r="117" spans="11:11" x14ac:dyDescent="0.25">
      <c r="K117" s="129"/>
    </row>
    <row r="118" spans="11:11" x14ac:dyDescent="0.25">
      <c r="K118" s="129"/>
    </row>
    <row r="119" spans="11:11" x14ac:dyDescent="0.25">
      <c r="K119" s="129"/>
    </row>
    <row r="120" spans="11:11" x14ac:dyDescent="0.25">
      <c r="K120" s="129"/>
    </row>
    <row r="121" spans="11:11" x14ac:dyDescent="0.25">
      <c r="K121" s="129"/>
    </row>
    <row r="122" spans="11:11" x14ac:dyDescent="0.25">
      <c r="K122" s="129"/>
    </row>
    <row r="123" spans="11:11" x14ac:dyDescent="0.25">
      <c r="K123" s="129"/>
    </row>
    <row r="124" spans="11:11" x14ac:dyDescent="0.25">
      <c r="K124" s="129"/>
    </row>
    <row r="125" spans="11:11" x14ac:dyDescent="0.25">
      <c r="K125" s="129"/>
    </row>
    <row r="126" spans="11:11" x14ac:dyDescent="0.25">
      <c r="K126" s="129"/>
    </row>
    <row r="127" spans="11:11" x14ac:dyDescent="0.25">
      <c r="K127" s="129"/>
    </row>
    <row r="128" spans="11:11" x14ac:dyDescent="0.25">
      <c r="K128" s="129"/>
    </row>
    <row r="129" spans="11:11" x14ac:dyDescent="0.25">
      <c r="K129" s="129"/>
    </row>
    <row r="130" spans="11:11" x14ac:dyDescent="0.25">
      <c r="K130" s="129"/>
    </row>
    <row r="131" spans="11:11" x14ac:dyDescent="0.25">
      <c r="K131" s="129"/>
    </row>
    <row r="132" spans="11:11" x14ac:dyDescent="0.25">
      <c r="K132" s="129"/>
    </row>
    <row r="133" spans="11:11" x14ac:dyDescent="0.25">
      <c r="K133" s="129"/>
    </row>
    <row r="134" spans="11:11" x14ac:dyDescent="0.25">
      <c r="K134" s="129"/>
    </row>
    <row r="135" spans="11:11" x14ac:dyDescent="0.25">
      <c r="K135" s="129"/>
    </row>
    <row r="136" spans="11:11" x14ac:dyDescent="0.25">
      <c r="K136" s="129"/>
    </row>
    <row r="137" spans="11:11" x14ac:dyDescent="0.25">
      <c r="K137" s="129"/>
    </row>
    <row r="138" spans="11:11" x14ac:dyDescent="0.25">
      <c r="K138" s="129"/>
    </row>
    <row r="139" spans="11:11" x14ac:dyDescent="0.25">
      <c r="K139" s="129"/>
    </row>
    <row r="140" spans="11:11" x14ac:dyDescent="0.25">
      <c r="K140" s="129"/>
    </row>
    <row r="141" spans="11:11" x14ac:dyDescent="0.25">
      <c r="K141" s="129"/>
    </row>
    <row r="142" spans="11:11" x14ac:dyDescent="0.25">
      <c r="K142" s="129"/>
    </row>
    <row r="143" spans="11:11" x14ac:dyDescent="0.25">
      <c r="K143" s="129"/>
    </row>
    <row r="144" spans="11:11" x14ac:dyDescent="0.25">
      <c r="K144" s="129"/>
    </row>
    <row r="145" spans="11:11" x14ac:dyDescent="0.25">
      <c r="K145" s="129"/>
    </row>
    <row r="146" spans="11:11" x14ac:dyDescent="0.25">
      <c r="K146" s="129"/>
    </row>
    <row r="147" spans="11:11" x14ac:dyDescent="0.25">
      <c r="K147" s="129"/>
    </row>
    <row r="148" spans="11:11" x14ac:dyDescent="0.25">
      <c r="K148" s="129"/>
    </row>
    <row r="149" spans="11:11" x14ac:dyDescent="0.25">
      <c r="K149" s="129"/>
    </row>
    <row r="150" spans="11:11" x14ac:dyDescent="0.25">
      <c r="K150" s="129"/>
    </row>
    <row r="151" spans="11:11" x14ac:dyDescent="0.25">
      <c r="K151" s="129"/>
    </row>
    <row r="152" spans="11:11" x14ac:dyDescent="0.25">
      <c r="K152" s="129"/>
    </row>
    <row r="153" spans="11:11" x14ac:dyDescent="0.25">
      <c r="K153" s="129"/>
    </row>
    <row r="154" spans="11:11" x14ac:dyDescent="0.25">
      <c r="K154" s="129"/>
    </row>
    <row r="155" spans="11:11" x14ac:dyDescent="0.25">
      <c r="K155" s="129"/>
    </row>
    <row r="156" spans="11:11" x14ac:dyDescent="0.25">
      <c r="K156" s="129"/>
    </row>
    <row r="157" spans="11:11" x14ac:dyDescent="0.25">
      <c r="K157" s="129"/>
    </row>
    <row r="158" spans="11:11" x14ac:dyDescent="0.25">
      <c r="K158" s="129"/>
    </row>
    <row r="159" spans="11:11" x14ac:dyDescent="0.25">
      <c r="K159" s="129"/>
    </row>
    <row r="160" spans="11:11" x14ac:dyDescent="0.25">
      <c r="K160" s="129"/>
    </row>
    <row r="161" spans="11:11" x14ac:dyDescent="0.25">
      <c r="K161" s="129"/>
    </row>
    <row r="162" spans="11:11" x14ac:dyDescent="0.25">
      <c r="K162" s="129"/>
    </row>
    <row r="163" spans="11:11" x14ac:dyDescent="0.25">
      <c r="K163" s="129"/>
    </row>
    <row r="164" spans="11:11" x14ac:dyDescent="0.25">
      <c r="K164" s="129"/>
    </row>
    <row r="165" spans="11:11" x14ac:dyDescent="0.25">
      <c r="K165" s="129"/>
    </row>
    <row r="166" spans="11:11" x14ac:dyDescent="0.25">
      <c r="K166" s="129"/>
    </row>
    <row r="167" spans="11:11" x14ac:dyDescent="0.25">
      <c r="K167" s="129"/>
    </row>
    <row r="168" spans="11:11" x14ac:dyDescent="0.25">
      <c r="K168" s="129"/>
    </row>
    <row r="169" spans="11:11" x14ac:dyDescent="0.25">
      <c r="K169" s="129"/>
    </row>
    <row r="170" spans="11:11" x14ac:dyDescent="0.25">
      <c r="K170" s="129"/>
    </row>
    <row r="171" spans="11:11" x14ac:dyDescent="0.25">
      <c r="K171" s="129"/>
    </row>
    <row r="172" spans="11:11" x14ac:dyDescent="0.25">
      <c r="K172" s="129"/>
    </row>
    <row r="173" spans="11:11" x14ac:dyDescent="0.25">
      <c r="K173" s="129"/>
    </row>
    <row r="174" spans="11:11" x14ac:dyDescent="0.25">
      <c r="K174" s="129"/>
    </row>
    <row r="175" spans="11:11" x14ac:dyDescent="0.25">
      <c r="K175" s="129"/>
    </row>
    <row r="176" spans="11:11" x14ac:dyDescent="0.25">
      <c r="K176" s="129"/>
    </row>
    <row r="177" spans="11:11" x14ac:dyDescent="0.25">
      <c r="K177" s="129"/>
    </row>
    <row r="178" spans="11:11" x14ac:dyDescent="0.25">
      <c r="K178" s="129"/>
    </row>
    <row r="179" spans="11:11" x14ac:dyDescent="0.25">
      <c r="K179" s="129"/>
    </row>
    <row r="180" spans="11:11" x14ac:dyDescent="0.25">
      <c r="K180" s="129"/>
    </row>
    <row r="181" spans="11:11" x14ac:dyDescent="0.25">
      <c r="K181" s="129"/>
    </row>
    <row r="182" spans="11:11" x14ac:dyDescent="0.25">
      <c r="K182" s="129"/>
    </row>
    <row r="183" spans="11:11" x14ac:dyDescent="0.25">
      <c r="K183" s="129"/>
    </row>
    <row r="184" spans="11:11" x14ac:dyDescent="0.25">
      <c r="K184" s="129"/>
    </row>
    <row r="185" spans="11:11" x14ac:dyDescent="0.25">
      <c r="K185" s="129"/>
    </row>
    <row r="186" spans="11:11" x14ac:dyDescent="0.25">
      <c r="K186" s="129"/>
    </row>
    <row r="187" spans="11:11" x14ac:dyDescent="0.25">
      <c r="K187" s="129"/>
    </row>
    <row r="188" spans="11:11" x14ac:dyDescent="0.25">
      <c r="K188" s="129"/>
    </row>
    <row r="189" spans="11:11" x14ac:dyDescent="0.25">
      <c r="K189" s="129"/>
    </row>
    <row r="190" spans="11:11" x14ac:dyDescent="0.25">
      <c r="K190" s="129"/>
    </row>
    <row r="191" spans="11:11" x14ac:dyDescent="0.25">
      <c r="K191" s="129"/>
    </row>
    <row r="192" spans="11:11" x14ac:dyDescent="0.25">
      <c r="K192" s="129"/>
    </row>
    <row r="193" spans="11:11" x14ac:dyDescent="0.25">
      <c r="K193" s="129"/>
    </row>
    <row r="194" spans="11:11" x14ac:dyDescent="0.25">
      <c r="K194" s="129"/>
    </row>
    <row r="195" spans="11:11" x14ac:dyDescent="0.25">
      <c r="K195" s="129"/>
    </row>
    <row r="196" spans="11:11" x14ac:dyDescent="0.25">
      <c r="K196" s="129"/>
    </row>
    <row r="197" spans="11:11" x14ac:dyDescent="0.25">
      <c r="K197" s="129"/>
    </row>
    <row r="198" spans="11:11" x14ac:dyDescent="0.25">
      <c r="K198" s="129"/>
    </row>
    <row r="199" spans="11:11" x14ac:dyDescent="0.25">
      <c r="K199" s="129"/>
    </row>
    <row r="200" spans="11:11" x14ac:dyDescent="0.25">
      <c r="K200" s="129"/>
    </row>
    <row r="201" spans="11:11" x14ac:dyDescent="0.25">
      <c r="K201" s="129"/>
    </row>
    <row r="202" spans="11:11" x14ac:dyDescent="0.25">
      <c r="K202" s="129"/>
    </row>
    <row r="203" spans="11:11" x14ac:dyDescent="0.25">
      <c r="K203" s="129"/>
    </row>
    <row r="204" spans="11:11" x14ac:dyDescent="0.25">
      <c r="K204" s="129"/>
    </row>
    <row r="205" spans="11:11" x14ac:dyDescent="0.25">
      <c r="K205" s="129"/>
    </row>
    <row r="206" spans="11:11" x14ac:dyDescent="0.25">
      <c r="K206" s="129"/>
    </row>
    <row r="207" spans="11:11" x14ac:dyDescent="0.25">
      <c r="K207" s="129"/>
    </row>
    <row r="208" spans="11:11" x14ac:dyDescent="0.25">
      <c r="K208" s="20"/>
    </row>
  </sheetData>
  <sheetProtection algorithmName="SHA-512" hashValue="Kixiy0TyUWIQoHjLwk3sot8B2BeXz1p1iG5To2aaNxQzXhDIgtDwY3ZQeGtAUqck1WlJqTRnTuKyohQneiDYUw==" saltValue="T3pRHcbeVmPmk1QIkGJMfA==" spinCount="100000" sheet="1" formatRows="0"/>
  <mergeCells count="2">
    <mergeCell ref="A4:J4"/>
    <mergeCell ref="A2:J2"/>
  </mergeCells>
  <phoneticPr fontId="4" type="noConversion"/>
  <conditionalFormatting sqref="K8:K37">
    <cfRule type="expression" dxfId="3" priority="1">
      <formula>AND($K8=0,$K8&lt;&gt;"")</formula>
    </cfRule>
    <cfRule type="expression" dxfId="2" priority="2">
      <formula>AND($K8&lt;$I8,$K8&lt;&gt;0,$K8&lt;&gt;"")</formula>
    </cfRule>
    <cfRule type="expression" dxfId="1" priority="3">
      <formula>AND($K8&gt;$I8,$K8&lt;&gt;0,$K8&lt;&gt;"")</formula>
    </cfRule>
    <cfRule type="expression" dxfId="0" priority="4">
      <formula>AND($K8&lt;&gt;"",$I8&lt;&gt;"",$K8=$I8)</formula>
    </cfRule>
  </conditionalFormatting>
  <dataValidations count="3">
    <dataValidation type="list" allowBlank="1" showInputMessage="1" showErrorMessage="1" sqref="H8:H37" xr:uid="{05E752A2-C210-4924-8703-50C3FF5A44F2}">
      <formula1>"Ja,Nee"</formula1>
    </dataValidation>
    <dataValidation type="list" allowBlank="1" showInputMessage="1" showErrorMessage="1" sqref="G8:G37" xr:uid="{67E914B7-0ED9-45AE-B292-BE55617A1683}">
      <formula1>"Opbrengsten,Private inbreng,Publiek: elders gevraagde of verkregen subsidies,Publiek: andere (specificeer nader)"</formula1>
    </dataValidation>
    <dataValidation type="list" allowBlank="1" showInputMessage="1" showErrorMessage="1" sqref="F8:F37" xr:uid="{31EFC8BB-D5FA-4648-8E84-3603E302EA67}">
      <formula1>"Doelstelling 1: hardware,Doelstelling 2: opleidingen,Doelstelling 3: essentiële diensten,Alle doelstellingen"</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FA75E9CF-18E1-478A-B1E0-96CAE51509CE}">
          <x14:formula1>
            <xm:f>Identificatiegegevens!$B$14:$B$143</xm:f>
          </x14:formula1>
          <xm:sqref>B8:B37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C4D77-DDD1-492A-9382-65FFDDB6A0DF}">
  <sheetPr codeName="Blad9">
    <tabColor rgb="FF92D050"/>
  </sheetPr>
  <dimension ref="A1:J26"/>
  <sheetViews>
    <sheetView zoomScaleNormal="100" workbookViewId="0">
      <selection activeCell="B9" sqref="B9"/>
    </sheetView>
  </sheetViews>
  <sheetFormatPr defaultColWidth="26.5703125" defaultRowHeight="15" outlineLevelCol="1" x14ac:dyDescent="0.25"/>
  <cols>
    <col min="1" max="1" width="47.85546875" bestFit="1" customWidth="1"/>
    <col min="3" max="3" width="26.5703125" hidden="1" customWidth="1" outlineLevel="1"/>
    <col min="4" max="4" width="37.85546875" hidden="1" customWidth="1" outlineLevel="1"/>
    <col min="5" max="8" width="26.5703125" hidden="1" customWidth="1" outlineLevel="1"/>
    <col min="9" max="9" width="26.5703125" collapsed="1"/>
  </cols>
  <sheetData>
    <row r="1" spans="1:10" ht="15.75" thickBot="1" x14ac:dyDescent="0.3"/>
    <row r="2" spans="1:10" ht="15.75" thickBot="1" x14ac:dyDescent="0.3">
      <c r="A2" s="198" t="s">
        <v>798</v>
      </c>
      <c r="B2" s="199"/>
      <c r="C2" s="196" t="s">
        <v>799</v>
      </c>
      <c r="D2" s="197"/>
    </row>
    <row r="4" spans="1:10" x14ac:dyDescent="0.25">
      <c r="A4" s="3" t="s">
        <v>800</v>
      </c>
      <c r="B4" s="3" t="s">
        <v>801</v>
      </c>
      <c r="C4" s="3" t="s">
        <v>7</v>
      </c>
      <c r="D4" s="3" t="s">
        <v>802</v>
      </c>
      <c r="J4" s="4"/>
    </row>
    <row r="5" spans="1:10" ht="20.45" customHeight="1" x14ac:dyDescent="0.25">
      <c r="A5" s="5" t="s">
        <v>803</v>
      </c>
      <c r="B5" s="72"/>
      <c r="C5" s="115"/>
      <c r="D5" s="115"/>
      <c r="J5" s="4"/>
    </row>
    <row r="6" spans="1:10" ht="20.45" customHeight="1" x14ac:dyDescent="0.25">
      <c r="A6" s="24" t="s">
        <v>11</v>
      </c>
      <c r="B6" s="114" t="str">
        <f>Loonkosten!S7</f>
        <v/>
      </c>
      <c r="C6" s="114" t="str">
        <f>Loonkosten!U7</f>
        <v/>
      </c>
      <c r="D6" s="130"/>
      <c r="J6" s="56"/>
    </row>
    <row r="7" spans="1:10" ht="20.45" customHeight="1" x14ac:dyDescent="0.25">
      <c r="A7" s="24" t="s">
        <v>804</v>
      </c>
      <c r="B7" s="112" t="e">
        <f>B6*15%</f>
        <v>#VALUE!</v>
      </c>
      <c r="C7" s="112" t="e">
        <f>C6*15%</f>
        <v>#VALUE!</v>
      </c>
      <c r="D7" s="112">
        <f>D6*15%</f>
        <v>0</v>
      </c>
      <c r="J7" s="57"/>
    </row>
    <row r="8" spans="1:10" ht="20.45" customHeight="1" x14ac:dyDescent="0.25">
      <c r="A8" s="24" t="s">
        <v>13</v>
      </c>
      <c r="B8" s="114" t="str">
        <f>Werkingskosten!L6</f>
        <v/>
      </c>
      <c r="C8" s="114" t="str">
        <f>Werkingskosten!N6</f>
        <v/>
      </c>
      <c r="D8" s="130"/>
      <c r="J8" s="57"/>
    </row>
    <row r="9" spans="1:10" ht="20.45" customHeight="1" x14ac:dyDescent="0.25">
      <c r="A9" s="24" t="s">
        <v>14</v>
      </c>
      <c r="B9" s="114" t="str">
        <f>'Externe prestaties'!L6</f>
        <v/>
      </c>
      <c r="C9" s="114" t="str">
        <f>'Externe prestaties'!N6</f>
        <v/>
      </c>
      <c r="D9" s="130"/>
      <c r="J9" s="57"/>
    </row>
    <row r="10" spans="1:10" ht="20.45" customHeight="1" x14ac:dyDescent="0.25">
      <c r="A10" s="24" t="s">
        <v>15</v>
      </c>
      <c r="B10" s="114" t="str">
        <f>Investeringskosten!N6</f>
        <v/>
      </c>
      <c r="C10" s="114" t="str">
        <f>Investeringskosten!P6</f>
        <v/>
      </c>
      <c r="D10" s="130"/>
      <c r="J10" s="57"/>
    </row>
    <row r="11" spans="1:10" ht="20.45" customHeight="1" x14ac:dyDescent="0.25">
      <c r="A11" s="6" t="s">
        <v>805</v>
      </c>
      <c r="B11" s="113" t="e">
        <f>SUM(B6:B10)</f>
        <v>#VALUE!</v>
      </c>
      <c r="C11" s="113" t="e">
        <f>SUM(C6:C10)</f>
        <v>#VALUE!</v>
      </c>
      <c r="D11" s="113">
        <f>SUM(D6:D10)</f>
        <v>0</v>
      </c>
      <c r="J11" s="57"/>
    </row>
    <row r="12" spans="1:10" ht="20.45" customHeight="1" x14ac:dyDescent="0.25">
      <c r="A12" s="6" t="s">
        <v>806</v>
      </c>
      <c r="B12" s="113">
        <f>Ontvangsten!I6</f>
        <v>0</v>
      </c>
      <c r="C12" s="113">
        <f>Ontvangsten!K6</f>
        <v>0</v>
      </c>
      <c r="D12" s="131"/>
      <c r="J12" s="57"/>
    </row>
    <row r="13" spans="1:10" ht="20.45" customHeight="1" thickBot="1" x14ac:dyDescent="0.3">
      <c r="A13" s="6" t="s">
        <v>867</v>
      </c>
      <c r="B13" s="113" t="e">
        <f>B11-B12</f>
        <v>#VALUE!</v>
      </c>
      <c r="C13" s="113" t="e">
        <f>C11-C12</f>
        <v>#VALUE!</v>
      </c>
      <c r="D13" s="113">
        <f>D11-D12</f>
        <v>0</v>
      </c>
    </row>
    <row r="14" spans="1:10" ht="15.75" thickBot="1" x14ac:dyDescent="0.3">
      <c r="A14" s="4"/>
      <c r="B14" s="4"/>
      <c r="F14" s="193" t="s">
        <v>864</v>
      </c>
      <c r="G14" s="194"/>
      <c r="H14" s="195"/>
    </row>
    <row r="15" spans="1:10" x14ac:dyDescent="0.25">
      <c r="C15" s="6" t="s">
        <v>807</v>
      </c>
      <c r="D15" s="132"/>
      <c r="J15" s="58"/>
    </row>
    <row r="16" spans="1:10" x14ac:dyDescent="0.25">
      <c r="C16" s="6" t="s">
        <v>865</v>
      </c>
      <c r="D16" s="74" t="e">
        <f>IF(COUNTA(C13,D15,H17,H18)=0,"",MIN(C13,D15,H17,H18))</f>
        <v>#VALUE!</v>
      </c>
      <c r="F16" s="107"/>
      <c r="G16" s="108" t="s">
        <v>862</v>
      </c>
      <c r="H16" s="108" t="s">
        <v>863</v>
      </c>
      <c r="J16" s="4"/>
    </row>
    <row r="17" spans="1:8" x14ac:dyDescent="0.25">
      <c r="C17" s="6" t="s">
        <v>866</v>
      </c>
      <c r="D17" s="132"/>
      <c r="F17" s="108" t="s">
        <v>860</v>
      </c>
      <c r="G17" s="133"/>
      <c r="H17" s="109">
        <f>IF(G17&lt;=1000,350000,IF(AND(G17&gt;1000,G17&lt;=1500),450000,IF(AND(G17&gt;1500,G17&lt;=1750),480000,IF(G17&gt;1750,500000,""))))</f>
        <v>350000</v>
      </c>
    </row>
    <row r="18" spans="1:8" x14ac:dyDescent="0.25">
      <c r="C18" s="6" t="s">
        <v>808</v>
      </c>
      <c r="D18" s="74" t="e">
        <f>D16-D17</f>
        <v>#VALUE!</v>
      </c>
      <c r="F18" s="108" t="s">
        <v>861</v>
      </c>
      <c r="G18" s="110">
        <f>G22</f>
        <v>0</v>
      </c>
      <c r="H18" s="109">
        <f>IF(G18&lt;=1000,350000,IF(AND(G18&gt;1000,G18&lt;=1500),450000,IF(AND(G18&gt;1500,G18&lt;=1750),480000,IF(G18&gt;1750,500000,""))))</f>
        <v>350000</v>
      </c>
    </row>
    <row r="19" spans="1:8" ht="15.75" thickBot="1" x14ac:dyDescent="0.3">
      <c r="C19" s="23"/>
      <c r="D19" s="23"/>
    </row>
    <row r="20" spans="1:8" ht="15.75" thickBot="1" x14ac:dyDescent="0.3">
      <c r="A20" s="198" t="s">
        <v>809</v>
      </c>
      <c r="B20" s="200"/>
      <c r="C20" s="196" t="s">
        <v>810</v>
      </c>
      <c r="D20" s="197"/>
      <c r="F20" s="106"/>
      <c r="G20" s="106" t="s">
        <v>811</v>
      </c>
      <c r="H20" s="61" t="s">
        <v>812</v>
      </c>
    </row>
    <row r="22" spans="1:8" x14ac:dyDescent="0.25">
      <c r="A22" s="59" t="s">
        <v>813</v>
      </c>
      <c r="B22" s="73">
        <f>SUMIF(Tabel2[Doelstelling],A22,Tabel2[Totaal personeelskost])+SUMIF(Tabel3[Doelstelling],A22,Tabel3[Totaal])+SUMIF(Tabel4[Doelstelling],A22,Tabel4[Totaal])+SUMIF(Tabel5[Doelstelling],A22,Tabel5[Totaal])-SUMIF(Tabel6[Doelstelling],A22,Tabel6[Bedrag])</f>
        <v>0</v>
      </c>
      <c r="C22" s="73">
        <f>SUMIF(Tabel2[Doelstelling],'Totaal Kosten'!D22,Tabel2[Aanvaarde kost])+SUMIF(Tabel3[Doelstelling],'Totaal Kosten'!D22,Tabel3[Aanvaarde kost])+SUMIF(Tabel4[Doelstelling],D22,Tabel4[Aanvaarde kost])+SUMIF(Tabel5[Doelstelling],'Totaal Kosten'!D22,Tabel5[Aanvaarde kost])-SUMIF(Tabel6[Doelstelling],'Totaal Kosten'!D22,Tabel6[Aanvaarde ontvangsten])</f>
        <v>0</v>
      </c>
      <c r="D22" s="59" t="s">
        <v>813</v>
      </c>
      <c r="F22" s="6" t="s">
        <v>352</v>
      </c>
      <c r="G22" s="111">
        <f>SUM(G23:G25)</f>
        <v>0</v>
      </c>
      <c r="H22" s="73" t="e">
        <f>(C22+C23+C24+C25)/G22</f>
        <v>#DIV/0!</v>
      </c>
    </row>
    <row r="23" spans="1:8" x14ac:dyDescent="0.25">
      <c r="A23" s="60" t="s">
        <v>814</v>
      </c>
      <c r="B23" s="73">
        <f>SUMIF(Tabel2[Doelstelling],A23,Tabel2[Totaal personeelskost])+SUMIF(Tabel3[Doelstelling],A23,Tabel3[Totaal])+SUMIF(Tabel4[Doelstelling],A23,Tabel4[Totaal])+SUMIF(Tabel5[Doelstelling],A23,Tabel5[Totaal])-SUMIF(Tabel6[Doelstelling],A23,Tabel6[Bedrag])</f>
        <v>0</v>
      </c>
      <c r="C23" s="73">
        <f>SUMIF(Tabel2[Doelstelling],'Totaal Kosten'!D23,Tabel2[Aanvaarde kost])+SUMIF(Tabel3[Doelstelling],'Totaal Kosten'!D23,Tabel3[Aanvaarde kost])+SUMIF(Tabel4[Doelstelling],D23,Tabel4[Aanvaarde kost])+SUMIF(Tabel5[Doelstelling],'Totaal Kosten'!D23,Tabel5[Aanvaarde kost])-SUMIF(Tabel6[Doelstelling],'Totaal Kosten'!D23,Tabel6[Aanvaarde ontvangsten])</f>
        <v>0</v>
      </c>
      <c r="D23" s="59" t="s">
        <v>814</v>
      </c>
      <c r="F23" s="6" t="s">
        <v>815</v>
      </c>
      <c r="G23" s="134"/>
      <c r="H23" s="73" t="e">
        <f>C23/G23</f>
        <v>#DIV/0!</v>
      </c>
    </row>
    <row r="24" spans="1:8" x14ac:dyDescent="0.25">
      <c r="A24" s="60" t="s">
        <v>816</v>
      </c>
      <c r="B24" s="73">
        <f>SUMIF(Tabel2[Doelstelling],A24,Tabel2[Totaal personeelskost])+SUMIF(Tabel3[Doelstelling],A24,Tabel3[Totaal])+SUMIF(Tabel4[Doelstelling],A24,Tabel4[Totaal])+SUMIF(Tabel5[Doelstelling],A24,Tabel5[Totaal])-SUMIF(Tabel6[Doelstelling],A24,Tabel6[Bedrag])</f>
        <v>0</v>
      </c>
      <c r="C24" s="73">
        <f>SUMIF(Tabel2[Doelstelling],'Totaal Kosten'!D24,Tabel2[Aanvaarde kost])+SUMIF(Tabel3[Doelstelling],'Totaal Kosten'!D24,Tabel3[Aanvaarde kost])+SUMIF(Tabel4[Doelstelling],D24,Tabel4[Aanvaarde kost])+SUMIF(Tabel5[Doelstelling],'Totaal Kosten'!D24,Tabel5[Aanvaarde kost])-SUMIF(Tabel6[Doelstelling],'Totaal Kosten'!D24,Tabel6[Aanvaarde ontvangsten])</f>
        <v>0</v>
      </c>
      <c r="D24" s="59" t="s">
        <v>816</v>
      </c>
      <c r="F24" s="6" t="s">
        <v>817</v>
      </c>
      <c r="G24" s="134"/>
      <c r="H24" s="73" t="e">
        <f>C24/G24</f>
        <v>#DIV/0!</v>
      </c>
    </row>
    <row r="25" spans="1:8" x14ac:dyDescent="0.25">
      <c r="A25" s="60" t="s">
        <v>818</v>
      </c>
      <c r="B25" s="73">
        <f>SUMIF(Tabel2[Doelstelling],A25,Tabel2[Totaal personeelskost])+SUMIF(Tabel3[Doelstelling],A25,Tabel3[Totaal])+SUMIF(Tabel4[Doelstelling],A25,Tabel4[Totaal])+SUMIF(Tabel5[Doelstelling],A25,Tabel5[Totaal])-SUMIF(Tabel6[Doelstelling],A25,Tabel6[Bedrag])</f>
        <v>0</v>
      </c>
      <c r="C25" s="73">
        <f>SUMIF(Tabel2[Doelstelling],'Totaal Kosten'!D25,Tabel2[Aanvaarde kost])+SUMIF(Tabel3[Doelstelling],'Totaal Kosten'!D25,Tabel3[Aanvaarde kost])+SUMIF(Tabel4[Doelstelling],D25,Tabel4[Aanvaarde kost])+SUMIF(Tabel5[Doelstelling],'Totaal Kosten'!D25,Tabel5[Aanvaarde kost])-SUMIF(Tabel6[Doelstelling],'Totaal Kosten'!D25,Tabel6[Aanvaarde ontvangsten])</f>
        <v>0</v>
      </c>
      <c r="D25" s="59" t="s">
        <v>818</v>
      </c>
      <c r="F25" s="6" t="s">
        <v>819</v>
      </c>
      <c r="G25" s="134"/>
      <c r="H25" s="73" t="e">
        <f>C25/G25</f>
        <v>#DIV/0!</v>
      </c>
    </row>
    <row r="26" spans="1:8" x14ac:dyDescent="0.25">
      <c r="C26" s="23"/>
    </row>
  </sheetData>
  <sheetProtection algorithmName="SHA-512" hashValue="QRoZfMSqa8fwk4WhVfOvMq/a1kv5qvtSeh3P4uSL2T144vAVGUm2G2KF6BPRGx+aSY//i5/NEIknleGjL4TixQ==" saltValue="Z/2ppfSEbGmlfixCQd/wjA==" spinCount="100000" sheet="1" objects="1" scenarios="1"/>
  <mergeCells count="5">
    <mergeCell ref="F14:H14"/>
    <mergeCell ref="C20:D20"/>
    <mergeCell ref="A2:B2"/>
    <mergeCell ref="C2:D2"/>
    <mergeCell ref="A20:B20"/>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F44FC04277AB489B7D0E5A4266BB16" ma:contentTypeVersion="19" ma:contentTypeDescription="Een nieuw document maken." ma:contentTypeScope="" ma:versionID="7b4940df514124fcc814e5bce76ed221">
  <xsd:schema xmlns:xsd="http://www.w3.org/2001/XMLSchema" xmlns:xs="http://www.w3.org/2001/XMLSchema" xmlns:p="http://schemas.microsoft.com/office/2006/metadata/properties" xmlns:ns2="111c4ee5-f043-4c88-b10c-47dca4ea6a43" xmlns:ns3="11128d67-cc25-4b1d-904a-d04f31ca859f" xmlns:ns4="9a9ec0f0-7796-43d0-ac1f-4c8c46ee0bd1" targetNamespace="http://schemas.microsoft.com/office/2006/metadata/properties" ma:root="true" ma:fieldsID="66e6ffd495914496f0798e7b21d52ef0" ns2:_="" ns3:_="" ns4:_="">
    <xsd:import namespace="111c4ee5-f043-4c88-b10c-47dca4ea6a43"/>
    <xsd:import namespace="11128d67-cc25-4b1d-904a-d04f31ca859f"/>
    <xsd:import namespace="9a9ec0f0-7796-43d0-ac1f-4c8c46ee0b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1c4ee5-f043-4c88-b10c-47dca4ea6a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28d67-cc25-4b1d-904a-d04f31ca859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061a365-9dce-4a98-8178-1afd44faa3ff}" ma:internalName="TaxCatchAll" ma:showField="CatchAllData" ma:web="11128d67-cc25-4b1d-904a-d04f31ca85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1128d67-cc25-4b1d-904a-d04f31ca859f">
      <UserInfo>
        <DisplayName>Najib Hayat</DisplayName>
        <AccountId>14</AccountId>
        <AccountType/>
      </UserInfo>
      <UserInfo>
        <DisplayName>Rymenams Hans</DisplayName>
        <AccountId>13</AccountId>
        <AccountType/>
      </UserInfo>
    </SharedWithUsers>
    <lcf76f155ced4ddcb4097134ff3c332f xmlns="111c4ee5-f043-4c88-b10c-47dca4ea6a43">
      <Terms xmlns="http://schemas.microsoft.com/office/infopath/2007/PartnerControls"/>
    </lcf76f155ced4ddcb4097134ff3c332f>
    <TaxCatchAll xmlns="9a9ec0f0-7796-43d0-ac1f-4c8c46ee0bd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AE030C-B0F0-46B1-967F-E551E19B97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1c4ee5-f043-4c88-b10c-47dca4ea6a43"/>
    <ds:schemaRef ds:uri="11128d67-cc25-4b1d-904a-d04f31ca859f"/>
    <ds:schemaRef ds:uri="9a9ec0f0-7796-43d0-ac1f-4c8c46ee0b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F7D76C-253D-45EA-BBE8-010316E10F1B}">
  <ds:schemaRefs>
    <ds:schemaRef ds:uri="http://purl.org/dc/elements/1.1/"/>
    <ds:schemaRef ds:uri="http://schemas.microsoft.com/office/2006/metadata/properties"/>
    <ds:schemaRef ds:uri="http://schemas.microsoft.com/office/2006/documentManagement/types"/>
    <ds:schemaRef ds:uri="11128d67-cc25-4b1d-904a-d04f31ca859f"/>
    <ds:schemaRef ds:uri="http://www.w3.org/XML/1998/namespace"/>
    <ds:schemaRef ds:uri="http://purl.org/dc/terms/"/>
    <ds:schemaRef ds:uri="http://schemas.microsoft.com/office/infopath/2007/PartnerControls"/>
    <ds:schemaRef ds:uri="111c4ee5-f043-4c88-b10c-47dca4ea6a43"/>
    <ds:schemaRef ds:uri="http://purl.org/dc/dcmitype/"/>
    <ds:schemaRef ds:uri="http://schemas.openxmlformats.org/package/2006/metadata/core-properties"/>
    <ds:schemaRef ds:uri="9a9ec0f0-7796-43d0-ac1f-4c8c46ee0bd1"/>
  </ds:schemaRefs>
</ds:datastoreItem>
</file>

<file path=customXml/itemProps3.xml><?xml version="1.0" encoding="utf-8"?>
<ds:datastoreItem xmlns:ds="http://schemas.openxmlformats.org/officeDocument/2006/customXml" ds:itemID="{6CEE5DAF-7E90-4762-8E4B-666E891CE675}">
  <ds:schemaRefs>
    <ds:schemaRef ds:uri="http://schemas.microsoft.com/sharepoint/v3/contenttype/forms"/>
  </ds:schemaRefs>
</ds:datastoreItem>
</file>

<file path=docMetadata/LabelInfo.xml><?xml version="1.0" encoding="utf-8"?>
<clbl:labelList xmlns:clbl="http://schemas.microsoft.com/office/2020/mipLabelMetadata">
  <clbl:label id="{0c0338a6-9561-4ee8-b8d6-4e89cbd520a0}" enabled="0" method="" siteId="{0c0338a6-9561-4ee8-b8d6-4e89cbd520a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Instructies</vt:lpstr>
      <vt:lpstr>Identificatiegegevens</vt:lpstr>
      <vt:lpstr>Loonkosten</vt:lpstr>
      <vt:lpstr>Werkingskosten</vt:lpstr>
      <vt:lpstr>Externe prestaties</vt:lpstr>
      <vt:lpstr>Investeringskosten</vt:lpstr>
      <vt:lpstr>Ontvangsten</vt:lpstr>
      <vt:lpstr>Totaal Kosten</vt:lpstr>
      <vt:lpstr>Instructies!_Hlk83820730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Rymenams, Hans</dc:creator>
  <cp:keywords/>
  <dc:description/>
  <cp:lastModifiedBy>Neels Daan</cp:lastModifiedBy>
  <cp:revision/>
  <dcterms:created xsi:type="dcterms:W3CDTF">2021-09-22T14:22:27Z</dcterms:created>
  <dcterms:modified xsi:type="dcterms:W3CDTF">2026-09-21T10:14:20Z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0x0101009BF44FC04277AB489B7D0E5A4266BB16</vt:lpwstr>
  </property>
  <property fmtid="{D5CDD505-2E9C-101B-9397-08002B2CF9AE}" pid="3" name="MediaServiceImageTags">
    <vt:lpwstr/>
  </property>
</Properties>
</file>